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olleyballch.sharepoint.com/sites/Nachwuchs/Freigegebene Dokumente/Administration/Ausbildungsentschädigung/2026-2027/"/>
    </mc:Choice>
  </mc:AlternateContent>
  <xr:revisionPtr revIDLastSave="4" documentId="13_ncr:1_{75F6A59A-5692-4C49-B326-432CBB617830}" xr6:coauthVersionLast="47" xr6:coauthVersionMax="47" xr10:uidLastSave="{E81EF325-8650-49C3-8784-A9C3A30C0885}"/>
  <workbookProtection workbookAlgorithmName="SHA-512" workbookHashValue="nuflmB4/sZBv2B267Qi0QRTw+69ftjl0vOL38VIgnFD+7i2SgkP8YNczfpQ34FuH4ajL8DwaugzZJmdETx3Utw==" workbookSaltValue="mT1l9hFoUSfLm1d3eOx1Ow==" workbookSpinCount="100000" lockStructure="1"/>
  <bookViews>
    <workbookView xWindow="57480" yWindow="-120" windowWidth="29040" windowHeight="17520" tabRatio="672" xr2:uid="{00000000-000D-0000-FFFF-FFFF00000000}"/>
  </bookViews>
  <sheets>
    <sheet name="AE-Rechner mehrfach" sheetId="5" r:id="rId1"/>
    <sheet name="TarifeAb1213" sheetId="8" state="hidden" r:id="rId2"/>
    <sheet name="Version" sheetId="10" r:id="rId3"/>
    <sheet name="Auswertung" sheetId="9" state="hidden" r:id="rId4"/>
  </sheets>
  <definedNames>
    <definedName name="_xlnm.Print_Area" localSheetId="0">'AE-Rechner mehrfach'!$A$1:$N$48</definedName>
    <definedName name="_xlnm.Print_Area" localSheetId="3">Auswertung!$A$1:$N$32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8" l="1"/>
  <c r="G4" i="5" l="1"/>
  <c r="E6" i="5" l="1"/>
  <c r="G4" i="9"/>
  <c r="J2" i="5"/>
  <c r="J6" i="5"/>
  <c r="E11" i="8"/>
  <c r="G11" i="8" s="1"/>
  <c r="H15" i="5"/>
  <c r="C16" i="5"/>
  <c r="C22" i="5"/>
  <c r="I22" i="5"/>
  <c r="E30" i="5"/>
  <c r="E31" i="5"/>
  <c r="I32" i="5"/>
  <c r="I33" i="5"/>
  <c r="C35" i="5"/>
  <c r="C41" i="5"/>
  <c r="C8" i="9"/>
  <c r="C19" i="9" s="1"/>
  <c r="C10" i="9"/>
  <c r="C13" i="9"/>
  <c r="E36" i="9"/>
  <c r="F36" i="9"/>
  <c r="G36" i="9"/>
  <c r="I36" i="9"/>
  <c r="H36" i="9"/>
  <c r="E37" i="9"/>
  <c r="I37" i="9" s="1"/>
  <c r="M39" i="9" s="1"/>
  <c r="F37" i="9"/>
  <c r="G37" i="9"/>
  <c r="H37" i="9"/>
  <c r="E38" i="9"/>
  <c r="F38" i="9"/>
  <c r="G38" i="9"/>
  <c r="I38" i="9"/>
  <c r="H38" i="9"/>
  <c r="E39" i="9"/>
  <c r="F39" i="9"/>
  <c r="G39" i="9"/>
  <c r="H39" i="9"/>
  <c r="E40" i="9"/>
  <c r="F40" i="9"/>
  <c r="G40" i="9"/>
  <c r="H40" i="9"/>
  <c r="E48" i="9"/>
  <c r="F48" i="9"/>
  <c r="G48" i="9"/>
  <c r="H48" i="9"/>
  <c r="E49" i="9"/>
  <c r="F49" i="9"/>
  <c r="G49" i="9"/>
  <c r="H49" i="9"/>
  <c r="E50" i="9"/>
  <c r="F50" i="9"/>
  <c r="G50" i="9"/>
  <c r="H50" i="9"/>
  <c r="E51" i="9"/>
  <c r="F51" i="9"/>
  <c r="G51" i="9"/>
  <c r="H51" i="9"/>
  <c r="E52" i="9"/>
  <c r="F52" i="9"/>
  <c r="G52" i="9"/>
  <c r="H52" i="9"/>
  <c r="E53" i="9"/>
  <c r="F53" i="9"/>
  <c r="G53" i="9"/>
  <c r="H53" i="9"/>
  <c r="E54" i="9"/>
  <c r="F54" i="9"/>
  <c r="G54" i="9"/>
  <c r="H54" i="9"/>
  <c r="I39" i="9"/>
  <c r="C27" i="9"/>
  <c r="I4" i="5"/>
  <c r="I14" i="5" s="1"/>
  <c r="B46" i="5" s="1"/>
  <c r="H21" i="5"/>
  <c r="G21" i="5" s="1"/>
  <c r="I13" i="5"/>
  <c r="C6" i="9"/>
  <c r="I12" i="9" s="1"/>
  <c r="I4" i="9" l="1"/>
  <c r="C30" i="9"/>
  <c r="H34" i="5"/>
  <c r="H20" i="5"/>
  <c r="I44" i="9"/>
  <c r="F44" i="9" s="1"/>
  <c r="F21" i="5"/>
  <c r="G34" i="5"/>
  <c r="G12" i="9"/>
  <c r="E12" i="9"/>
  <c r="F12" i="9"/>
  <c r="H12" i="9"/>
  <c r="I13" i="9"/>
  <c r="I45" i="9"/>
  <c r="E45" i="9" s="1"/>
  <c r="I43" i="9"/>
  <c r="E43" i="9" s="1"/>
  <c r="I14" i="9"/>
  <c r="G44" i="9" l="1"/>
  <c r="H44" i="9"/>
  <c r="H33" i="5"/>
  <c r="G20" i="5"/>
  <c r="E44" i="9"/>
  <c r="F43" i="9"/>
  <c r="H43" i="9"/>
  <c r="G43" i="9"/>
  <c r="E21" i="5"/>
  <c r="E34" i="5" s="1"/>
  <c r="F34" i="5"/>
  <c r="G45" i="9"/>
  <c r="F13" i="9"/>
  <c r="E13" i="9"/>
  <c r="G13" i="9"/>
  <c r="H13" i="9"/>
  <c r="H45" i="9"/>
  <c r="F14" i="9"/>
  <c r="H14" i="9"/>
  <c r="E14" i="9"/>
  <c r="G14" i="9"/>
  <c r="F45" i="9"/>
  <c r="E23" i="9" l="1"/>
  <c r="F19" i="9"/>
  <c r="E21" i="9"/>
  <c r="H23" i="9"/>
  <c r="F20" i="5"/>
  <c r="G33" i="5"/>
  <c r="J31" i="9"/>
  <c r="J44" i="5" s="1"/>
  <c r="G23" i="9"/>
  <c r="F25" i="9"/>
  <c r="G25" i="9"/>
  <c r="H25" i="9"/>
  <c r="F23" i="9"/>
  <c r="E25" i="9"/>
  <c r="G21" i="9"/>
  <c r="E19" i="9"/>
  <c r="H21" i="9"/>
  <c r="H19" i="9"/>
  <c r="G19" i="9"/>
  <c r="F21" i="9"/>
  <c r="J23" i="9" l="1"/>
  <c r="E20" i="5"/>
  <c r="E33" i="5" s="1"/>
  <c r="F33" i="5"/>
  <c r="J21" i="9"/>
  <c r="J25" i="9"/>
  <c r="J19" i="9"/>
  <c r="J28" i="9" l="1"/>
  <c r="J42" i="5" s="1"/>
  <c r="J46" i="5" s="1"/>
</calcChain>
</file>

<file path=xl/sharedStrings.xml><?xml version="1.0" encoding="utf-8"?>
<sst xmlns="http://schemas.openxmlformats.org/spreadsheetml/2006/main" count="129" uniqueCount="84">
  <si>
    <t>noch in abgeb. Verein gespielt?</t>
    <phoneticPr fontId="2" type="noConversion"/>
  </si>
  <si>
    <t>Grund</t>
    <phoneticPr fontId="2" type="noConversion"/>
  </si>
  <si>
    <t>TS/RTG</t>
    <phoneticPr fontId="2" type="noConversion"/>
  </si>
  <si>
    <t>NM Nw</t>
    <phoneticPr fontId="2" type="noConversion"/>
  </si>
  <si>
    <t>NM E</t>
    <phoneticPr fontId="2" type="noConversion"/>
  </si>
  <si>
    <r>
      <t xml:space="preserve">Rechner für die Ausbildungsentschädigung von Nachwuchsspieler/innen bei </t>
    </r>
    <r>
      <rPr>
        <b/>
        <u/>
        <sz val="14"/>
        <color indexed="9"/>
        <rFont val="Arial Narrow"/>
        <family val="2"/>
      </rPr>
      <t>Mehrfachwechsel</t>
    </r>
    <r>
      <rPr>
        <b/>
        <sz val="14"/>
        <color indexed="9"/>
        <rFont val="Arial Narrow"/>
        <family val="2"/>
      </rPr>
      <t xml:space="preserve"> in nationale Ligen (1L / NLB / NLA)</t>
    </r>
    <phoneticPr fontId="2" type="noConversion"/>
  </si>
  <si>
    <r>
      <t xml:space="preserve">hat beim Wechsel zum </t>
    </r>
    <r>
      <rPr>
        <sz val="12"/>
        <color indexed="16"/>
        <rFont val="Arial Narrow"/>
        <family val="2"/>
      </rPr>
      <t>empfangenden Verein</t>
    </r>
    <r>
      <rPr>
        <sz val="12"/>
        <rFont val="Arial Narrow"/>
        <family val="2"/>
      </rPr>
      <t xml:space="preserve"> von diesem Anspruch auf eine Ausbildungsentschädigung von:</t>
    </r>
  </si>
  <si>
    <r>
      <t xml:space="preserve">Die </t>
    </r>
    <r>
      <rPr>
        <b/>
        <sz val="12"/>
        <rFont val="Arial Narrow"/>
        <family val="2"/>
      </rPr>
      <t xml:space="preserve">Ausbildungsentschädigung </t>
    </r>
    <r>
      <rPr>
        <sz val="12"/>
        <rFont val="Arial Narrow"/>
        <family val="2"/>
      </rPr>
      <t xml:space="preserve">ist zu Gunsten des </t>
    </r>
    <r>
      <rPr>
        <b/>
        <sz val="12"/>
        <color indexed="18"/>
        <rFont val="Arial Narrow"/>
        <family val="2"/>
      </rPr>
      <t xml:space="preserve">abgebenden Vereins </t>
    </r>
    <r>
      <rPr>
        <sz val="12"/>
        <rFont val="Arial Narrow"/>
        <family val="2"/>
      </rPr>
      <t xml:space="preserve">und zu Lasten des </t>
    </r>
    <r>
      <rPr>
        <b/>
        <sz val="12"/>
        <color indexed="16"/>
        <rFont val="Arial Narrow"/>
        <family val="2"/>
      </rPr>
      <t>empfangenden Vereins</t>
    </r>
    <r>
      <rPr>
        <sz val="12"/>
        <rFont val="Arial Narrow"/>
        <family val="2"/>
      </rPr>
      <t xml:space="preserve">. </t>
    </r>
  </si>
  <si>
    <t xml:space="preserve">--&gt; Dieser Betrag kann eingefordert werden bis spätestens 31. Januar des Jahres  </t>
  </si>
  <si>
    <r>
      <t>falls zutreffend "</t>
    </r>
    <r>
      <rPr>
        <b/>
        <sz val="10"/>
        <rFont val="Arial Narrow"/>
        <family val="2"/>
      </rPr>
      <t>1</t>
    </r>
    <r>
      <rPr>
        <sz val="10"/>
        <rFont val="Arial Narrow"/>
        <family val="2"/>
      </rPr>
      <t>" einfügen</t>
    </r>
  </si>
  <si>
    <t>/</t>
  </si>
  <si>
    <t>Rechner für die Ausbildungsentschädigung von Nachwuchsspieler/innen bei Wechsel in nationale Ligen (1L / NLB / NLA)</t>
  </si>
  <si>
    <t>Vereinswechsel</t>
  </si>
  <si>
    <t xml:space="preserve">gültig für Wechsel auf Saison: </t>
  </si>
  <si>
    <r>
      <t xml:space="preserve">Jahrgang </t>
    </r>
    <r>
      <rPr>
        <sz val="11"/>
        <rFont val="Arial Narrow"/>
        <family val="2"/>
      </rPr>
      <t>der Spielerin / des Spielers</t>
    </r>
    <r>
      <rPr>
        <i/>
        <sz val="11"/>
        <rFont val="Arial Narrow"/>
        <family val="2"/>
      </rPr>
      <t xml:space="preserve"> (bitte vierstellig eingeben)</t>
    </r>
  </si>
  <si>
    <r>
      <t>Abgebender Verein</t>
    </r>
    <r>
      <rPr>
        <sz val="11"/>
        <rFont val="Arial Narrow"/>
        <family val="2"/>
      </rPr>
      <t xml:space="preserve"> mit Anspruch auf die Ausbildungsentschädigung </t>
    </r>
    <r>
      <rPr>
        <b/>
        <sz val="11"/>
        <rFont val="Arial Narrow"/>
        <family val="2"/>
      </rPr>
      <t>(Vereinsname)</t>
    </r>
  </si>
  <si>
    <t>abgebender Verein</t>
  </si>
  <si>
    <t>empfangender Verein</t>
  </si>
  <si>
    <r>
      <t xml:space="preserve">Wechsel zu einem neuen Verein: </t>
    </r>
    <r>
      <rPr>
        <b/>
        <sz val="11"/>
        <rFont val="Arial Narrow"/>
        <family val="2"/>
      </rPr>
      <t xml:space="preserve">Vereinsname des </t>
    </r>
    <r>
      <rPr>
        <b/>
        <sz val="11"/>
        <color indexed="16"/>
        <rFont val="Arial Narrow"/>
        <family val="2"/>
      </rPr>
      <t>empfangenden Vereins</t>
    </r>
  </si>
  <si>
    <t>1. Liga</t>
  </si>
  <si>
    <t>Ausbildungsentschädigung</t>
  </si>
  <si>
    <t>Wechsel in die...</t>
  </si>
  <si>
    <t>Grundtarif</t>
  </si>
  <si>
    <t>SFr.</t>
  </si>
  <si>
    <t>1L</t>
  </si>
  <si>
    <t>NLB</t>
  </si>
  <si>
    <t>NLA</t>
  </si>
  <si>
    <t>Grund</t>
  </si>
  <si>
    <t>TS/RTG</t>
  </si>
  <si>
    <t>NM Nw</t>
  </si>
  <si>
    <t>NM E</t>
  </si>
  <si>
    <t>ZT</t>
  </si>
  <si>
    <t>Der abgebende Verein ....................................................................................................................................................</t>
  </si>
  <si>
    <r>
      <t xml:space="preserve">Ausbildungsentschädigung </t>
    </r>
    <r>
      <rPr>
        <b/>
        <sz val="10"/>
        <rFont val="Arial Narrow"/>
        <family val="2"/>
      </rPr>
      <t>pro Saison</t>
    </r>
    <r>
      <rPr>
        <sz val="10"/>
        <rFont val="Arial Narrow"/>
        <family val="2"/>
      </rPr>
      <t xml:space="preserve"> im abgebendem Verein (max. 4 letzte Saisons)</t>
    </r>
  </si>
  <si>
    <t>NM Nachwuchs</t>
  </si>
  <si>
    <t>NM Elite</t>
  </si>
  <si>
    <t>Verein/Team nach 2. Wechsel</t>
    <phoneticPr fontId="2" type="noConversion"/>
  </si>
  <si>
    <r>
      <t xml:space="preserve">Bisherige Karriere der Spielerin / des Spielers </t>
    </r>
    <r>
      <rPr>
        <sz val="12"/>
        <rFont val="Arial Narrow"/>
        <family val="2"/>
      </rPr>
      <t>(letzte 4 Saison vor dem Wechsel)</t>
    </r>
    <phoneticPr fontId="2" type="noConversion"/>
  </si>
  <si>
    <r>
      <t xml:space="preserve">SpielerIn war Mitglied eines </t>
    </r>
    <r>
      <rPr>
        <b/>
        <sz val="11"/>
        <rFont val="Arial Narrow"/>
        <family val="2"/>
      </rPr>
      <t xml:space="preserve">Nachwuchs-Nationalteams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</si>
  <si>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r>
      <t xml:space="preserve">SpielerIn war Mitglied des </t>
    </r>
    <r>
      <rPr>
        <b/>
        <sz val="11"/>
        <rFont val="Arial Narrow"/>
        <family val="2"/>
      </rPr>
      <t>Elite</t>
    </r>
    <r>
      <rPr>
        <sz val="11"/>
        <rFont val="Arial Narrow"/>
        <family val="2"/>
      </rPr>
      <t>-</t>
    </r>
    <r>
      <rPr>
        <b/>
        <sz val="11"/>
        <rFont val="Arial Narrow"/>
        <family val="2"/>
      </rPr>
      <t xml:space="preserve">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</si>
  <si>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t>ursprünglicher Verein</t>
  </si>
  <si>
    <t>Verein nach 1. Wechsel</t>
  </si>
  <si>
    <t>Verein/Team
nach 2. Wechsel</t>
  </si>
  <si>
    <r>
      <t xml:space="preserve">SpielerIn wechselt zum </t>
    </r>
    <r>
      <rPr>
        <b/>
        <sz val="11"/>
        <color indexed="16"/>
        <rFont val="Arial Narrow"/>
        <family val="2"/>
      </rPr>
      <t>empfangenden Verein</t>
    </r>
    <r>
      <rPr>
        <b/>
        <sz val="11"/>
        <rFont val="Arial Narrow"/>
        <family val="2"/>
      </rPr>
      <t xml:space="preserve"> in die folgende Liga...</t>
    </r>
    <r>
      <rPr>
        <sz val="11"/>
        <rFont val="Arial Narrow"/>
        <family val="2"/>
      </rPr>
      <t xml:space="preserve"> </t>
    </r>
    <r>
      <rPr>
        <i/>
        <sz val="11"/>
        <rFont val="Arial Narrow"/>
        <family val="2"/>
      </rPr>
      <t xml:space="preserve">(höchste Liga, in welcher sie/ er voraussichtlich spielen wird): (bitte </t>
    </r>
    <r>
      <rPr>
        <i/>
        <u/>
        <sz val="11"/>
        <rFont val="Arial Narrow"/>
        <family val="2"/>
      </rPr>
      <t>in nur einem Feld</t>
    </r>
    <r>
      <rPr>
        <i/>
        <sz val="11"/>
        <rFont val="Arial Narrow"/>
        <family val="2"/>
      </rPr>
      <t xml:space="preserve"> die Ziffer "</t>
    </r>
    <r>
      <rPr>
        <b/>
        <i/>
        <sz val="11"/>
        <rFont val="Arial Narrow"/>
        <family val="2"/>
      </rPr>
      <t>1</t>
    </r>
    <r>
      <rPr>
        <i/>
        <sz val="11"/>
        <rFont val="Arial Narrow"/>
        <family val="2"/>
      </rPr>
      <t>" einfügen)</t>
    </r>
  </si>
  <si>
    <r>
      <t xml:space="preserve">Meisterschaftseinsätze des/der Spielers/In im </t>
    </r>
    <r>
      <rPr>
        <b/>
        <sz val="11"/>
        <color indexed="18"/>
        <rFont val="Arial Narrow"/>
        <family val="2"/>
      </rPr>
      <t>abgebenden Verein?</t>
    </r>
  </si>
  <si>
    <t>Subtotal (A)</t>
  </si>
  <si>
    <t>abzüglich Subtotal (B)</t>
  </si>
  <si>
    <t>Nachwuchs- u./od. Regionalligen</t>
  </si>
  <si>
    <r>
      <t>SpielerIn war Mitglied in einer von Swiss Volley anerkannten "</t>
    </r>
    <r>
      <rPr>
        <b/>
        <sz val="11"/>
        <rFont val="Arial Narrow"/>
        <family val="2"/>
      </rPr>
      <t>Talent School</t>
    </r>
    <r>
      <rPr>
        <sz val="11"/>
        <rFont val="Arial Narrow"/>
        <family val="2"/>
      </rPr>
      <t>" oder "</t>
    </r>
    <r>
      <rPr>
        <b/>
        <sz val="11"/>
        <rFont val="Arial Narrow"/>
        <family val="2"/>
      </rPr>
      <t xml:space="preserve">regionalen Trainingsgruppe"
</t>
    </r>
    <r>
      <rPr>
        <sz val="11"/>
        <rFont val="Arial Narrow"/>
        <family val="2"/>
      </rPr>
      <t>(auf der offiziellen Kaderliste im betreffenden Jahr;</t>
    </r>
    <r>
      <rPr>
        <i/>
        <sz val="11"/>
        <rFont val="Arial Narrow"/>
        <family val="2"/>
      </rPr>
      <t xml:space="preserve"> ist nachprüfbar durch Swiss Volley</t>
    </r>
    <r>
      <rPr>
        <sz val="11"/>
        <rFont val="Arial Narrow"/>
        <family val="2"/>
      </rPr>
      <t>)</t>
    </r>
  </si>
  <si>
    <t>+ TS / RTG</t>
  </si>
  <si>
    <t>+ NM Nachwuchs</t>
  </si>
  <si>
    <t>+ NM Elite</t>
  </si>
  <si>
    <t>Tarife gültig ab Saison 2012/2013</t>
  </si>
  <si>
    <t>TS / RTG</t>
  </si>
  <si>
    <t>VR Art. 66 (Antwort von Alain Fischbacher, 3.8.2012)</t>
  </si>
  <si>
    <t xml:space="preserve">Ja, das sehe ich schon so, denn es heisst ja explizit, dass er in der vorangehenden Saison noch als Junior eingestuft war, </t>
  </si>
  <si>
    <t>konkret muss er also in der Saison 11/12 noch Junior gewesen sein, damit er für den Transfer 12/13 die Ausbildungsentschädigung einfordern kann.</t>
  </si>
  <si>
    <r>
      <t xml:space="preserve">Bisherige Karriere der Spielerin / des Spielers </t>
    </r>
    <r>
      <rPr>
        <sz val="12"/>
        <rFont val="Arial Narrow"/>
        <family val="2"/>
      </rPr>
      <t xml:space="preserve">(letzte </t>
    </r>
    <r>
      <rPr>
        <b/>
        <sz val="12"/>
        <rFont val="Arial Narrow"/>
        <family val="2"/>
      </rPr>
      <t>4</t>
    </r>
    <r>
      <rPr>
        <sz val="12"/>
        <rFont val="Arial Narrow"/>
        <family val="2"/>
      </rPr>
      <t xml:space="preserve"> Saisons vor dem Wechsel)</t>
    </r>
  </si>
  <si>
    <r>
      <t xml:space="preserve">Jahrgang (z.B. </t>
    </r>
    <r>
      <rPr>
        <sz val="11"/>
        <color indexed="10"/>
        <rFont val="Arial Narrow"/>
        <family val="2"/>
      </rPr>
      <t>"1996")</t>
    </r>
  </si>
  <si>
    <t>Hier das aktuelle Jahr einfügen indem die Saison startet! Alles andere wird automatisch angepasst!</t>
  </si>
  <si>
    <t>letzter möglicher Nachwuchsjahrgang der eine Ausbildungsentschädigung auslöst.</t>
  </si>
  <si>
    <r>
      <t xml:space="preserve">Jahrgang </t>
    </r>
    <r>
      <rPr>
        <sz val="11"/>
        <rFont val="Arial Narrow"/>
        <family val="2"/>
      </rPr>
      <t>der Spielerin / des Spielers</t>
    </r>
    <r>
      <rPr>
        <i/>
        <sz val="11"/>
        <rFont val="Arial Narrow"/>
        <family val="2"/>
      </rPr>
      <t xml:space="preserve"> (bitte vierstellig eingeben)</t>
    </r>
  </si>
  <si>
    <r>
      <t xml:space="preserve">Ursprünglicher Verein </t>
    </r>
    <r>
      <rPr>
        <sz val="11"/>
        <rFont val="Arial Narrow"/>
        <family val="2"/>
      </rPr>
      <t xml:space="preserve">mit Anspruch auf die Ausbildungsentschädigung wegen des Mehrfachwechsels </t>
    </r>
    <r>
      <rPr>
        <i/>
        <sz val="11"/>
        <rFont val="Arial Narrow"/>
        <family val="2"/>
      </rPr>
      <t>(</t>
    </r>
    <r>
      <rPr>
        <b/>
        <i/>
        <sz val="11"/>
        <rFont val="Arial Narrow"/>
        <family val="2"/>
      </rPr>
      <t>Vereinsname</t>
    </r>
    <r>
      <rPr>
        <i/>
        <sz val="11"/>
        <rFont val="Arial Narrow"/>
        <family val="2"/>
      </rPr>
      <t>)</t>
    </r>
  </si>
  <si>
    <r>
      <t xml:space="preserve">Erster Wechsel zu: </t>
    </r>
    <r>
      <rPr>
        <b/>
        <sz val="11"/>
        <color indexed="16"/>
        <rFont val="Arial Narrow"/>
        <family val="2"/>
      </rPr>
      <t xml:space="preserve">Vereinsname </t>
    </r>
    <r>
      <rPr>
        <sz val="11"/>
        <rFont val="Arial Narrow"/>
        <family val="2"/>
      </rPr>
      <t>(= Verein, der die Entschädigung für den ersten Wechsel bereits geleistet hat)</t>
    </r>
  </si>
  <si>
    <r>
      <t xml:space="preserve">Zweiter Wechsel (Mehrfachwechsel) zu: </t>
    </r>
    <r>
      <rPr>
        <b/>
        <sz val="11"/>
        <color indexed="17"/>
        <rFont val="Arial Narrow"/>
        <family val="2"/>
      </rPr>
      <t>neuer Vereinsname oder neues Team desselben Vereins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(= Verein, der die zusätzliche Entschädigung leisten muss)</t>
    </r>
  </si>
  <si>
    <r>
      <t xml:space="preserve">SpielerIn wechselt zum </t>
    </r>
    <r>
      <rPr>
        <b/>
        <sz val="11"/>
        <color indexed="16"/>
        <rFont val="Arial Narrow"/>
        <family val="2"/>
      </rPr>
      <t>empfangenden Verein</t>
    </r>
    <r>
      <rPr>
        <b/>
        <sz val="11"/>
        <rFont val="Arial Narrow"/>
        <family val="2"/>
      </rPr>
      <t xml:space="preserve"> in die folgende Liga...</t>
    </r>
    <r>
      <rPr>
        <sz val="11"/>
        <rFont val="Arial Narrow"/>
        <family val="2"/>
      </rPr>
      <t xml:space="preserve"> </t>
    </r>
    <r>
      <rPr>
        <i/>
        <sz val="11"/>
        <rFont val="Arial Narrow"/>
        <family val="2"/>
      </rPr>
      <t xml:space="preserve">(höchste Liga, in welcher sie/ er voraussichtlich spielen wird): (bitte </t>
    </r>
    <r>
      <rPr>
        <i/>
        <u/>
        <sz val="11"/>
        <rFont val="Arial Narrow"/>
        <family val="2"/>
      </rPr>
      <t>in nur einem Feld</t>
    </r>
    <r>
      <rPr>
        <i/>
        <sz val="11"/>
        <rFont val="Arial Narrow"/>
        <family val="2"/>
      </rPr>
      <t xml:space="preserve"> die Ziffer "</t>
    </r>
    <r>
      <rPr>
        <b/>
        <i/>
        <sz val="11"/>
        <rFont val="Arial Narrow"/>
        <family val="2"/>
      </rPr>
      <t>1</t>
    </r>
    <r>
      <rPr>
        <i/>
        <sz val="11"/>
        <rFont val="Arial Narrow"/>
        <family val="2"/>
      </rPr>
      <t>" einfügen)</t>
    </r>
  </si>
  <si>
    <r>
      <t xml:space="preserve">Meisterschaftseinsätze des/der Spielers/In im </t>
    </r>
    <r>
      <rPr>
        <b/>
        <sz val="11"/>
        <color indexed="18"/>
        <rFont val="Arial Narrow"/>
        <family val="2"/>
      </rPr>
      <t>abgebenden Verein</t>
    </r>
    <r>
      <rPr>
        <sz val="11"/>
        <rFont val="Arial Narrow"/>
        <family val="2"/>
      </rPr>
      <t>?</t>
    </r>
  </si>
  <si>
    <r>
      <t>SpielerIn war Mitglied in einer von Swiss Volley anerkannten "</t>
    </r>
    <r>
      <rPr>
        <b/>
        <sz val="11"/>
        <rFont val="Arial Narrow"/>
        <family val="2"/>
      </rPr>
      <t>Talent School</t>
    </r>
    <r>
      <rPr>
        <sz val="11"/>
        <rFont val="Arial Narrow"/>
        <family val="2"/>
      </rPr>
      <t>" oder "</t>
    </r>
    <r>
      <rPr>
        <b/>
        <sz val="11"/>
        <rFont val="Arial Narrow"/>
        <family val="2"/>
      </rPr>
      <t xml:space="preserve">regionalen Trainingsgruppe"
</t>
    </r>
    <r>
      <rPr>
        <sz val="11"/>
        <rFont val="Arial Narrow"/>
        <family val="2"/>
      </rPr>
      <t>(auf der offiziellen Kaderliste im betreffenden Jahr;</t>
    </r>
    <r>
      <rPr>
        <i/>
        <sz val="11"/>
        <rFont val="Arial Narrow"/>
        <family val="2"/>
      </rPr>
      <t xml:space="preserve"> ist nachprüfbar durch Swiss Volley</t>
    </r>
    <r>
      <rPr>
        <sz val="11"/>
        <rFont val="Arial Narrow"/>
        <family val="2"/>
      </rPr>
      <t>)</t>
    </r>
  </si>
  <si>
    <r>
      <t xml:space="preserve">SpielerIn war Mitglied eines </t>
    </r>
    <r>
      <rPr>
        <b/>
        <sz val="11"/>
        <rFont val="Arial Narrow"/>
        <family val="2"/>
      </rPr>
      <t xml:space="preserve">Nachwuchs-Nationalteams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</si>
  <si>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r>
      <t xml:space="preserve">SpielerIn war Mitglied des </t>
    </r>
    <r>
      <rPr>
        <b/>
        <sz val="11"/>
        <rFont val="Arial Narrow"/>
        <family val="2"/>
      </rPr>
      <t>Elite</t>
    </r>
    <r>
      <rPr>
        <sz val="11"/>
        <rFont val="Arial Narrow"/>
        <family val="2"/>
      </rPr>
      <t>-</t>
    </r>
    <r>
      <rPr>
        <b/>
        <sz val="11"/>
        <rFont val="Arial Narrow"/>
        <family val="2"/>
      </rPr>
      <t xml:space="preserve">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</si>
  <si>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r>
      <t>Mehrfachwechsel:</t>
    </r>
    <r>
      <rPr>
        <sz val="11"/>
        <rFont val="Arial Narrow"/>
        <family val="2"/>
      </rPr>
      <t xml:space="preserve">
Wenn ein Spieler/ eine Spielerin nach dem Wechsel vom </t>
    </r>
    <r>
      <rPr>
        <sz val="11"/>
        <color indexed="18"/>
        <rFont val="Arial Narrow"/>
        <family val="2"/>
      </rPr>
      <t>ursprünglichen Verein</t>
    </r>
    <r>
      <rPr>
        <sz val="11"/>
        <color indexed="62"/>
        <rFont val="Arial Narrow"/>
        <family val="2"/>
      </rPr>
      <t xml:space="preserve"> </t>
    </r>
    <r>
      <rPr>
        <sz val="11"/>
        <rFont val="Arial Narrow"/>
        <family val="2"/>
      </rPr>
      <t>zum</t>
    </r>
    <r>
      <rPr>
        <sz val="11"/>
        <color indexed="62"/>
        <rFont val="Arial Narrow"/>
        <family val="2"/>
      </rPr>
      <t xml:space="preserve"> </t>
    </r>
    <r>
      <rPr>
        <sz val="11"/>
        <color indexed="16"/>
        <rFont val="Arial Narrow"/>
        <family val="2"/>
      </rPr>
      <t xml:space="preserve">"Verein nach dem 1. Wechsel" </t>
    </r>
    <r>
      <rPr>
        <sz val="11"/>
        <rFont val="Arial Narrow"/>
        <family val="2"/>
      </rPr>
      <t xml:space="preserve">nochmals..
   </t>
    </r>
    <r>
      <rPr>
        <b/>
        <sz val="11"/>
        <rFont val="Arial Narrow"/>
        <family val="2"/>
      </rPr>
      <t>a)</t>
    </r>
    <r>
      <rPr>
        <sz val="11"/>
        <rFont val="Arial Narrow"/>
        <family val="2"/>
      </rPr>
      <t xml:space="preserve"> in einen</t>
    </r>
    <r>
      <rPr>
        <sz val="11"/>
        <color indexed="17"/>
        <rFont val="Arial Narrow"/>
        <family val="2"/>
      </rPr>
      <t xml:space="preserve"> neuen Verein </t>
    </r>
    <r>
      <rPr>
        <sz val="11"/>
        <rFont val="Arial Narrow"/>
        <family val="2"/>
      </rPr>
      <t xml:space="preserve">in eine höhere Liga wechselt     </t>
    </r>
    <r>
      <rPr>
        <u/>
        <sz val="11"/>
        <rFont val="Arial Narrow"/>
        <family val="2"/>
      </rPr>
      <t>oder</t>
    </r>
    <r>
      <rPr>
        <sz val="11"/>
        <rFont val="Arial Narrow"/>
        <family val="2"/>
      </rPr>
      <t xml:space="preserve">
   </t>
    </r>
    <r>
      <rPr>
        <b/>
        <sz val="11"/>
        <rFont val="Arial Narrow"/>
        <family val="2"/>
      </rPr>
      <t>b)</t>
    </r>
    <r>
      <rPr>
        <sz val="11"/>
        <rFont val="Arial Narrow"/>
        <family val="2"/>
      </rPr>
      <t xml:space="preserve"> im </t>
    </r>
    <r>
      <rPr>
        <sz val="11"/>
        <color indexed="16"/>
        <rFont val="Arial Narrow"/>
        <family val="2"/>
      </rPr>
      <t>"Verein nach dem 1. Wechsel"</t>
    </r>
    <r>
      <rPr>
        <sz val="11"/>
        <rFont val="Arial Narrow"/>
        <family val="2"/>
      </rPr>
      <t xml:space="preserve"> in ein </t>
    </r>
    <r>
      <rPr>
        <sz val="11"/>
        <color indexed="17"/>
        <rFont val="Arial Narrow"/>
        <family val="2"/>
      </rPr>
      <t>neues Team</t>
    </r>
    <r>
      <rPr>
        <sz val="11"/>
        <color indexed="20"/>
        <rFont val="Arial Narrow"/>
        <family val="2"/>
      </rPr>
      <t xml:space="preserve"> </t>
    </r>
    <r>
      <rPr>
        <sz val="11"/>
        <rFont val="Arial Narrow"/>
        <family val="2"/>
      </rPr>
      <t xml:space="preserve">einer höheren Liga wechselt,
dann hat der </t>
    </r>
    <r>
      <rPr>
        <sz val="11"/>
        <color indexed="18"/>
        <rFont val="Arial Narrow"/>
        <family val="2"/>
      </rPr>
      <t>ursprüngliche Verein</t>
    </r>
    <r>
      <rPr>
        <sz val="11"/>
        <rFont val="Arial Narrow"/>
        <family val="2"/>
      </rPr>
      <t xml:space="preserve"> Anspruch auf den "</t>
    </r>
    <r>
      <rPr>
        <u/>
        <sz val="11"/>
        <rFont val="Arial Narrow Bold"/>
      </rPr>
      <t>Mehrwert</t>
    </r>
    <r>
      <rPr>
        <sz val="11"/>
        <rFont val="Arial Narrow"/>
        <family val="2"/>
      </rPr>
      <t xml:space="preserve">" dieses </t>
    </r>
    <r>
      <rPr>
        <sz val="11"/>
        <color indexed="17"/>
        <rFont val="Arial Narrow"/>
        <family val="2"/>
      </rPr>
      <t>2. Wechsels</t>
    </r>
    <r>
      <rPr>
        <sz val="11"/>
        <rFont val="Arial Narrow"/>
        <family val="2"/>
      </rPr>
      <t xml:space="preserve"> (innerhalb der letzten 4 Saisons).  Der </t>
    </r>
    <r>
      <rPr>
        <sz val="11"/>
        <color indexed="18"/>
        <rFont val="Arial Narrow"/>
        <family val="2"/>
      </rPr>
      <t>ursprüngliche Verein</t>
    </r>
    <r>
      <rPr>
        <sz val="11"/>
        <rFont val="Arial Narrow"/>
        <family val="2"/>
      </rPr>
      <t xml:space="preserve"> kann also die Entschädigung für den </t>
    </r>
    <r>
      <rPr>
        <sz val="11"/>
        <color indexed="17"/>
        <rFont val="Arial Narrow"/>
        <family val="2"/>
      </rPr>
      <t xml:space="preserve">2. Wechsel </t>
    </r>
    <r>
      <rPr>
        <sz val="11"/>
        <rFont val="Arial Narrow"/>
        <family val="2"/>
      </rPr>
      <t>abzüglich der für den 1. Wechsel bereits bezogenen Entschädigung einfordern.</t>
    </r>
  </si>
  <si>
    <r>
      <t xml:space="preserve">Bitte für den </t>
    </r>
    <r>
      <rPr>
        <sz val="11"/>
        <color indexed="16"/>
        <rFont val="Arial Narrow"/>
        <family val="2"/>
      </rPr>
      <t>"Verein nach dem 1. Wechsel"</t>
    </r>
    <r>
      <rPr>
        <sz val="11"/>
        <rFont val="Arial Narrow"/>
        <family val="2"/>
      </rPr>
      <t xml:space="preserve"> (nur) pro Jahr die höchste gespielte Meisterschaftsliga ausfüllen (Ziffer "1" einfügen):</t>
    </r>
  </si>
  <si>
    <r>
      <t xml:space="preserve">Der </t>
    </r>
    <r>
      <rPr>
        <sz val="12"/>
        <color indexed="18"/>
        <rFont val="Arial Narrow"/>
        <family val="2"/>
      </rPr>
      <t>ursprüngliche Verein</t>
    </r>
  </si>
  <si>
    <r>
      <t xml:space="preserve">hätte beim 2. Wechsel vom </t>
    </r>
    <r>
      <rPr>
        <sz val="12"/>
        <color indexed="17"/>
        <rFont val="Arial Narrow"/>
        <family val="2"/>
      </rPr>
      <t xml:space="preserve">neuen Verein </t>
    </r>
    <r>
      <rPr>
        <sz val="12"/>
        <rFont val="Arial Narrow"/>
        <family val="2"/>
      </rPr>
      <t xml:space="preserve"> Anspruch auf eine Ausbildungsentschädigung von:</t>
    </r>
  </si>
  <si>
    <r>
      <t xml:space="preserve">    …abzüglich der bereits vom </t>
    </r>
    <r>
      <rPr>
        <sz val="12"/>
        <color indexed="16"/>
        <rFont val="Arial Narrow"/>
        <family val="2"/>
      </rPr>
      <t>"Verein nach dem 1. Wechsel"</t>
    </r>
    <r>
      <rPr>
        <sz val="12"/>
        <rFont val="Arial Narrow"/>
        <family val="2"/>
      </rPr>
      <t xml:space="preserve"> bezogenen Ausbildungsentschädigung
    (</t>
    </r>
    <r>
      <rPr>
        <i/>
        <sz val="12"/>
        <rFont val="Arial Narrow"/>
        <family val="2"/>
      </rPr>
      <t>gilt für die letzten 4 Saisons</t>
    </r>
    <r>
      <rPr>
        <sz val="12"/>
        <rFont val="Arial Narrow"/>
        <family val="2"/>
      </rPr>
      <t>):</t>
    </r>
  </si>
  <si>
    <r>
      <t>Total</t>
    </r>
    <r>
      <rPr>
        <sz val="12"/>
        <rFont val="Arial"/>
        <family val="2"/>
      </rPr>
      <t xml:space="preserve"> (A minus B)</t>
    </r>
  </si>
  <si>
    <t>Swiss Volley / NKI / 2018</t>
  </si>
  <si>
    <t>V1.1</t>
  </si>
  <si>
    <t>Anpassung Berechnung der gültigen Jahrgänge</t>
  </si>
  <si>
    <t xml:space="preserve">Abgespeichert als XLSX </t>
  </si>
  <si>
    <t>V1.2</t>
  </si>
  <si>
    <t>Anpassung Bezeichnung der Saison</t>
  </si>
  <si>
    <t xml:space="preserve">Aktuelles Jahr ("JJJJ"), in dem die Saison endet </t>
  </si>
  <si>
    <t>!!GELBE ZELLE AUSFÜLLEN!!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</si>
</sst>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SFr.&quot;\ * #,##0.00_ ;_ &quot;SFr.&quot;\ * \-#,##0.00_ ;_ &quot;SFr.&quot;\ * &quot;-&quot;??_ ;_ @_ "/>
  </numFmts>
  <fonts count="8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1"/>
      <color indexed="10"/>
      <name val="Arial Narrow"/>
      <family val="2"/>
    </font>
    <font>
      <b/>
      <sz val="10"/>
      <color indexed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color indexed="60"/>
      <name val="Arial Narrow"/>
      <family val="2"/>
    </font>
    <font>
      <b/>
      <sz val="10"/>
      <color indexed="12"/>
      <name val="Arial Narrow"/>
      <family val="2"/>
    </font>
    <font>
      <b/>
      <sz val="12"/>
      <color indexed="9"/>
      <name val="Arial Narrow"/>
      <family val="2"/>
    </font>
    <font>
      <sz val="10"/>
      <color indexed="9"/>
      <name val="Arial Narrow"/>
      <family val="2"/>
    </font>
    <font>
      <sz val="10"/>
      <color indexed="9"/>
      <name val="Arial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i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8"/>
      <name val="Arial Narrow"/>
      <family val="2"/>
    </font>
    <font>
      <sz val="11"/>
      <color indexed="16"/>
      <name val="Arial Narrow"/>
      <family val="2"/>
    </font>
    <font>
      <b/>
      <sz val="11"/>
      <color indexed="60"/>
      <name val="Arial Narrow"/>
      <family val="2"/>
    </font>
    <font>
      <sz val="12"/>
      <name val="Arial"/>
      <family val="2"/>
    </font>
    <font>
      <b/>
      <sz val="12"/>
      <name val="Arial Narrow"/>
      <family val="2"/>
    </font>
    <font>
      <b/>
      <sz val="14"/>
      <color indexed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indexed="16"/>
      <name val="Arial Narrow"/>
      <family val="2"/>
    </font>
    <font>
      <b/>
      <sz val="11"/>
      <color indexed="18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sz val="10"/>
      <color indexed="10"/>
      <name val="Arial Narrow"/>
      <family val="2"/>
    </font>
    <font>
      <b/>
      <sz val="9"/>
      <color indexed="10"/>
      <name val="Arial Narrow"/>
      <family val="2"/>
    </font>
    <font>
      <b/>
      <sz val="11"/>
      <color indexed="16"/>
      <name val="Arial Narrow"/>
      <family val="2"/>
    </font>
    <font>
      <sz val="12"/>
      <color indexed="16"/>
      <name val="Arial Narrow"/>
      <family val="2"/>
    </font>
    <font>
      <b/>
      <sz val="11"/>
      <color indexed="9"/>
      <name val="Arial Narrow"/>
      <family val="2"/>
    </font>
    <font>
      <sz val="8"/>
      <color indexed="9"/>
      <name val="Arial"/>
      <family val="2"/>
    </font>
    <font>
      <b/>
      <sz val="12"/>
      <color indexed="16"/>
      <name val="Arial Narrow"/>
      <family val="2"/>
    </font>
    <font>
      <i/>
      <u/>
      <sz val="11"/>
      <name val="Arial Narrow"/>
      <family val="2"/>
    </font>
    <font>
      <b/>
      <i/>
      <sz val="11"/>
      <name val="Arial Narrow"/>
      <family val="2"/>
    </font>
    <font>
      <b/>
      <sz val="12"/>
      <color indexed="18"/>
      <name val="Arial Narrow"/>
      <family val="2"/>
    </font>
    <font>
      <b/>
      <sz val="10"/>
      <color indexed="18"/>
      <name val="Arial Narrow"/>
      <family val="2"/>
    </font>
    <font>
      <sz val="10"/>
      <name val="Arial"/>
      <family val="2"/>
    </font>
    <font>
      <b/>
      <sz val="9"/>
      <color indexed="62"/>
      <name val="Arial Narrow"/>
      <family val="2"/>
    </font>
    <font>
      <b/>
      <sz val="14"/>
      <color indexed="10"/>
      <name val="Arial Narrow"/>
      <family val="2"/>
    </font>
    <font>
      <sz val="9"/>
      <color indexed="10"/>
      <name val="Arial Narrow"/>
      <family val="2"/>
    </font>
    <font>
      <sz val="11"/>
      <color indexed="17"/>
      <name val="Arial Narrow"/>
      <family val="2"/>
    </font>
    <font>
      <b/>
      <sz val="12"/>
      <color indexed="12"/>
      <name val="Arial Narrow"/>
      <family val="2"/>
    </font>
    <font>
      <b/>
      <sz val="10"/>
      <color indexed="17"/>
      <name val="Arial Narrow"/>
      <family val="2"/>
    </font>
    <font>
      <sz val="10"/>
      <name val="Arial"/>
      <family val="2"/>
    </font>
    <font>
      <sz val="9"/>
      <color indexed="17"/>
      <name val="Arial Narrow"/>
      <family val="2"/>
    </font>
    <font>
      <sz val="9"/>
      <name val="Arial"/>
      <family val="2"/>
    </font>
    <font>
      <b/>
      <sz val="11"/>
      <color indexed="17"/>
      <name val="Arial Narrow"/>
      <family val="2"/>
    </font>
    <font>
      <sz val="10"/>
      <color indexed="12"/>
      <name val="Arial Narrow"/>
      <family val="2"/>
    </font>
    <font>
      <sz val="9"/>
      <color indexed="12"/>
      <name val="Arial Narrow"/>
      <family val="2"/>
    </font>
    <font>
      <b/>
      <sz val="12"/>
      <name val="Arial"/>
      <family val="2"/>
    </font>
    <font>
      <b/>
      <u/>
      <sz val="14"/>
      <color indexed="9"/>
      <name val="Arial Narrow"/>
      <family val="2"/>
    </font>
    <font>
      <sz val="11"/>
      <color indexed="10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sz val="11"/>
      <color indexed="62"/>
      <name val="Arial Narrow"/>
      <family val="2"/>
    </font>
    <font>
      <u/>
      <sz val="11"/>
      <name val="Arial Narrow"/>
      <family val="2"/>
    </font>
    <font>
      <sz val="11"/>
      <color indexed="20"/>
      <name val="Arial Narrow"/>
      <family val="2"/>
    </font>
    <font>
      <u/>
      <sz val="11"/>
      <name val="Arial Narrow Bold"/>
    </font>
    <font>
      <sz val="12"/>
      <color indexed="18"/>
      <name val="Arial Narrow"/>
      <family val="2"/>
    </font>
    <font>
      <sz val="12"/>
      <color indexed="17"/>
      <name val="Arial Narrow"/>
      <family val="2"/>
    </font>
    <font>
      <i/>
      <sz val="12"/>
      <name val="Arial Narrow"/>
      <family val="2"/>
    </font>
    <font>
      <b/>
      <sz val="8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i/>
      <sz val="8"/>
      <color rgb="FFFF0000"/>
      <name val="Arial"/>
      <family val="2"/>
    </font>
    <font>
      <sz val="10"/>
      <color theme="0"/>
      <name val="Arial Narrow"/>
      <family val="2"/>
    </font>
    <font>
      <b/>
      <sz val="12"/>
      <color rgb="FFC00000"/>
      <name val="Arial Narrow"/>
      <family val="2"/>
    </font>
    <font>
      <b/>
      <sz val="12"/>
      <color theme="6" tint="-0.499984740745262"/>
      <name val="Arial Narrow"/>
      <family val="2"/>
    </font>
    <font>
      <b/>
      <sz val="11"/>
      <color rgb="FFFF0000"/>
      <name val="Arial"/>
      <family val="2"/>
    </font>
    <font>
      <sz val="12"/>
      <color rgb="FFFF0000"/>
      <name val="Arial Narrow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19"/>
      </top>
      <bottom/>
      <diagonal/>
    </border>
    <border>
      <left/>
      <right style="thick">
        <color indexed="19"/>
      </right>
      <top style="thick">
        <color indexed="19"/>
      </top>
      <bottom/>
      <diagonal/>
    </border>
    <border>
      <left/>
      <right style="thick">
        <color indexed="19"/>
      </right>
      <top/>
      <bottom/>
      <diagonal/>
    </border>
    <border>
      <left style="thick">
        <color indexed="19"/>
      </left>
      <right/>
      <top/>
      <bottom/>
      <diagonal/>
    </border>
    <border>
      <left style="thick">
        <color indexed="19"/>
      </left>
      <right/>
      <top/>
      <bottom style="thick">
        <color indexed="19"/>
      </bottom>
      <diagonal/>
    </border>
    <border>
      <left/>
      <right/>
      <top/>
      <bottom style="thick">
        <color indexed="19"/>
      </bottom>
      <diagonal/>
    </border>
    <border>
      <left/>
      <right style="thick">
        <color indexed="19"/>
      </right>
      <top/>
      <bottom style="thick">
        <color indexed="1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19"/>
      </left>
      <right/>
      <top style="thick">
        <color indexed="1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1" fillId="0" borderId="0"/>
    <xf numFmtId="164" fontId="44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1" fillId="0" borderId="0" applyFont="0" applyFill="0" applyBorder="0" applyAlignment="0" applyProtection="0"/>
  </cellStyleXfs>
  <cellXfs count="303">
    <xf numFmtId="0" fontId="0" fillId="0" borderId="0" xfId="0"/>
    <xf numFmtId="0" fontId="4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6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8" fillId="2" borderId="1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33" fillId="2" borderId="0" xfId="0" applyFont="1" applyFill="1" applyAlignment="1" applyProtection="1">
      <alignment horizontal="left"/>
      <protection hidden="1"/>
    </xf>
    <xf numFmtId="0" fontId="6" fillId="2" borderId="2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left" vertical="center" wrapText="1"/>
      <protection hidden="1"/>
    </xf>
    <xf numFmtId="9" fontId="4" fillId="2" borderId="7" xfId="1" applyFont="1" applyFill="1" applyBorder="1" applyAlignment="1" applyProtection="1">
      <alignment horizontal="left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9" xfId="0" quotePrefix="1" applyFont="1" applyFill="1" applyBorder="1" applyAlignment="1" applyProtection="1">
      <alignment horizontal="center" vertical="center" wrapText="1"/>
      <protection hidden="1"/>
    </xf>
    <xf numFmtId="0" fontId="4" fillId="2" borderId="10" xfId="0" quotePrefix="1" applyFont="1" applyFill="1" applyBorder="1" applyAlignment="1" applyProtection="1">
      <alignment horizontal="center" vertical="center" wrapText="1"/>
      <protection hidden="1"/>
    </xf>
    <xf numFmtId="0" fontId="4" fillId="2" borderId="11" xfId="0" quotePrefix="1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left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0" fontId="10" fillId="4" borderId="14" xfId="0" applyFont="1" applyFill="1" applyBorder="1" applyAlignment="1" applyProtection="1">
      <alignment horizontal="center" vertical="center"/>
      <protection hidden="1"/>
    </xf>
    <xf numFmtId="0" fontId="10" fillId="4" borderId="15" xfId="0" applyFont="1" applyFill="1" applyBorder="1" applyAlignment="1" applyProtection="1">
      <alignment horizontal="center" vertical="center"/>
      <protection hidden="1"/>
    </xf>
    <xf numFmtId="0" fontId="10" fillId="4" borderId="16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left" vertical="center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10" fillId="4" borderId="19" xfId="0" applyFont="1" applyFill="1" applyBorder="1" applyAlignment="1" applyProtection="1">
      <alignment horizontal="center" vertical="center"/>
      <protection hidden="1"/>
    </xf>
    <xf numFmtId="0" fontId="10" fillId="4" borderId="20" xfId="0" applyFont="1" applyFill="1" applyBorder="1" applyAlignment="1" applyProtection="1">
      <alignment horizontal="center" vertical="center"/>
      <protection hidden="1"/>
    </xf>
    <xf numFmtId="0" fontId="10" fillId="4" borderId="21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10" fillId="4" borderId="8" xfId="0" applyFont="1" applyFill="1" applyBorder="1" applyAlignment="1" applyProtection="1">
      <alignment horizontal="center" vertical="center"/>
      <protection hidden="1"/>
    </xf>
    <xf numFmtId="0" fontId="10" fillId="4" borderId="9" xfId="0" applyFont="1" applyFill="1" applyBorder="1" applyAlignment="1" applyProtection="1">
      <alignment horizontal="center" vertical="center"/>
      <protection hidden="1"/>
    </xf>
    <xf numFmtId="0" fontId="10" fillId="4" borderId="10" xfId="0" applyFont="1" applyFill="1" applyBorder="1" applyAlignment="1" applyProtection="1">
      <alignment horizontal="center" vertical="center"/>
      <protection hidden="1"/>
    </xf>
    <xf numFmtId="0" fontId="10" fillId="4" borderId="11" xfId="0" applyFont="1" applyFill="1" applyBorder="1" applyAlignment="1" applyProtection="1">
      <alignment horizontal="center" vertical="center"/>
      <protection hidden="1"/>
    </xf>
    <xf numFmtId="0" fontId="0" fillId="2" borderId="22" xfId="0" applyFill="1" applyBorder="1" applyProtection="1">
      <protection hidden="1"/>
    </xf>
    <xf numFmtId="0" fontId="4" fillId="0" borderId="0" xfId="0" applyFont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0" fillId="2" borderId="5" xfId="0" applyFill="1" applyBorder="1" applyProtection="1">
      <protection hidden="1"/>
    </xf>
    <xf numFmtId="0" fontId="0" fillId="2" borderId="23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24" xfId="0" applyFill="1" applyBorder="1" applyProtection="1">
      <protection hidden="1"/>
    </xf>
    <xf numFmtId="0" fontId="0" fillId="2" borderId="25" xfId="0" applyFill="1" applyBorder="1" applyProtection="1">
      <protection hidden="1"/>
    </xf>
    <xf numFmtId="0" fontId="0" fillId="2" borderId="26" xfId="0" applyFill="1" applyBorder="1" applyProtection="1">
      <protection hidden="1"/>
    </xf>
    <xf numFmtId="0" fontId="17" fillId="5" borderId="27" xfId="0" applyFont="1" applyFill="1" applyBorder="1" applyAlignment="1" applyProtection="1">
      <alignment horizontal="center" wrapText="1"/>
      <protection hidden="1"/>
    </xf>
    <xf numFmtId="0" fontId="17" fillId="5" borderId="28" xfId="0" applyFont="1" applyFill="1" applyBorder="1" applyAlignment="1" applyProtection="1">
      <alignment horizontal="center" wrapText="1"/>
      <protection hidden="1"/>
    </xf>
    <xf numFmtId="0" fontId="4" fillId="5" borderId="29" xfId="0" applyFont="1" applyFill="1" applyBorder="1" applyAlignment="1" applyProtection="1">
      <alignment horizontal="center" vertical="center" wrapText="1"/>
      <protection hidden="1"/>
    </xf>
    <xf numFmtId="0" fontId="4" fillId="5" borderId="30" xfId="0" applyFont="1" applyFill="1" applyBorder="1" applyAlignment="1" applyProtection="1">
      <alignment horizontal="center" vertical="center" wrapText="1"/>
      <protection hidden="1"/>
    </xf>
    <xf numFmtId="0" fontId="37" fillId="6" borderId="31" xfId="0" applyFont="1" applyFill="1" applyBorder="1" applyAlignment="1" applyProtection="1">
      <alignment horizontal="right" vertical="center"/>
      <protection hidden="1"/>
    </xf>
    <xf numFmtId="3" fontId="25" fillId="7" borderId="3" xfId="0" applyNumberFormat="1" applyFont="1" applyFill="1" applyBorder="1" applyAlignment="1" applyProtection="1">
      <alignment horizontal="right"/>
      <protection hidden="1"/>
    </xf>
    <xf numFmtId="0" fontId="42" fillId="8" borderId="0" xfId="0" applyFont="1" applyFill="1" applyAlignment="1" applyProtection="1">
      <alignment horizontal="left" vertical="center"/>
      <protection hidden="1"/>
    </xf>
    <xf numFmtId="0" fontId="0" fillId="2" borderId="32" xfId="0" applyFill="1" applyBorder="1" applyProtection="1">
      <protection hidden="1"/>
    </xf>
    <xf numFmtId="0" fontId="4" fillId="2" borderId="33" xfId="0" applyFont="1" applyFill="1" applyBorder="1" applyProtection="1">
      <protection hidden="1"/>
    </xf>
    <xf numFmtId="0" fontId="4" fillId="2" borderId="33" xfId="0" applyFont="1" applyFill="1" applyBorder="1" applyAlignment="1" applyProtection="1">
      <alignment horizontal="center"/>
      <protection hidden="1"/>
    </xf>
    <xf numFmtId="0" fontId="0" fillId="2" borderId="33" xfId="0" applyFill="1" applyBorder="1" applyAlignment="1" applyProtection="1">
      <alignment horizontal="center"/>
      <protection hidden="1"/>
    </xf>
    <xf numFmtId="0" fontId="0" fillId="2" borderId="33" xfId="0" applyFill="1" applyBorder="1" applyProtection="1">
      <protection hidden="1"/>
    </xf>
    <xf numFmtId="0" fontId="0" fillId="2" borderId="34" xfId="0" applyFill="1" applyBorder="1" applyProtection="1">
      <protection hidden="1"/>
    </xf>
    <xf numFmtId="0" fontId="0" fillId="0" borderId="0" xfId="0" applyProtection="1">
      <protection hidden="1"/>
    </xf>
    <xf numFmtId="0" fontId="0" fillId="2" borderId="35" xfId="0" applyFill="1" applyBorder="1" applyAlignment="1" applyProtection="1">
      <alignment vertical="center"/>
      <protection hidden="1"/>
    </xf>
    <xf numFmtId="0" fontId="26" fillId="6" borderId="0" xfId="0" applyFont="1" applyFill="1" applyAlignment="1" applyProtection="1">
      <alignment vertic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6" fillId="6" borderId="0" xfId="0" applyFont="1" applyFill="1" applyAlignment="1" applyProtection="1">
      <alignment horizontal="center" vertical="center"/>
      <protection hidden="1"/>
    </xf>
    <xf numFmtId="0" fontId="38" fillId="6" borderId="0" xfId="0" applyFont="1" applyFill="1" applyAlignment="1" applyProtection="1">
      <alignment horizontal="right"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2" borderId="36" xfId="0" applyFill="1" applyBorder="1" applyAlignment="1" applyProtection="1">
      <alignment vertical="center"/>
      <protection hidden="1"/>
    </xf>
    <xf numFmtId="0" fontId="0" fillId="2" borderId="35" xfId="0" applyFill="1" applyBorder="1" applyProtection="1">
      <protection hidden="1"/>
    </xf>
    <xf numFmtId="0" fontId="14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0" fillId="2" borderId="36" xfId="0" applyFill="1" applyBorder="1" applyProtection="1">
      <protection hidden="1"/>
    </xf>
    <xf numFmtId="0" fontId="24" fillId="2" borderId="35" xfId="0" applyFont="1" applyFill="1" applyBorder="1" applyAlignment="1" applyProtection="1">
      <alignment vertical="center"/>
      <protection hidden="1"/>
    </xf>
    <xf numFmtId="0" fontId="25" fillId="4" borderId="0" xfId="0" applyFont="1" applyFill="1" applyAlignment="1" applyProtection="1">
      <alignment vertical="center" wrapText="1"/>
      <protection hidden="1"/>
    </xf>
    <xf numFmtId="0" fontId="37" fillId="6" borderId="20" xfId="0" applyFont="1" applyFill="1" applyBorder="1" applyAlignment="1" applyProtection="1">
      <alignment vertical="center"/>
      <protection hidden="1"/>
    </xf>
    <xf numFmtId="0" fontId="37" fillId="6" borderId="20" xfId="0" applyFont="1" applyFill="1" applyBorder="1" applyAlignment="1" applyProtection="1">
      <alignment horizontal="right" vertical="center"/>
      <protection hidden="1"/>
    </xf>
    <xf numFmtId="0" fontId="37" fillId="6" borderId="31" xfId="0" quotePrefix="1" applyFont="1" applyFill="1" applyBorder="1" applyAlignment="1" applyProtection="1">
      <alignment horizontal="center" vertical="center"/>
      <protection hidden="1"/>
    </xf>
    <xf numFmtId="0" fontId="24" fillId="4" borderId="0" xfId="0" applyFont="1" applyFill="1" applyAlignment="1" applyProtection="1">
      <alignment vertical="center"/>
      <protection hidden="1"/>
    </xf>
    <xf numFmtId="0" fontId="24" fillId="2" borderId="36" xfId="0" applyFont="1" applyFill="1" applyBorder="1" applyAlignment="1" applyProtection="1">
      <alignment vertical="center"/>
      <protection hidden="1"/>
    </xf>
    <xf numFmtId="0" fontId="24" fillId="2" borderId="0" xfId="0" applyFont="1" applyFill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6" fillId="2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7" fillId="2" borderId="37" xfId="0" applyFont="1" applyFill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28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30" fillId="2" borderId="37" xfId="0" applyFont="1" applyFill="1" applyBorder="1" applyAlignment="1" applyProtection="1">
      <alignment vertical="center" wrapText="1"/>
      <protection hidden="1"/>
    </xf>
    <xf numFmtId="0" fontId="9" fillId="9" borderId="3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 applyProtection="1">
      <alignment wrapText="1"/>
      <protection hidden="1"/>
    </xf>
    <xf numFmtId="0" fontId="28" fillId="2" borderId="37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23" fillId="2" borderId="1" xfId="0" applyFont="1" applyFill="1" applyBorder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10" fillId="5" borderId="19" xfId="0" applyFont="1" applyFill="1" applyBorder="1" applyAlignment="1" applyProtection="1">
      <alignment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49" fontId="20" fillId="2" borderId="2" xfId="0" applyNumberFormat="1" applyFont="1" applyFill="1" applyBorder="1" applyAlignment="1" applyProtection="1">
      <alignment horizontal="left" vertical="center"/>
      <protection hidden="1"/>
    </xf>
    <xf numFmtId="0" fontId="43" fillId="9" borderId="3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left" vertical="center"/>
      <protection hidden="1"/>
    </xf>
    <xf numFmtId="0" fontId="33" fillId="2" borderId="0" xfId="0" applyFont="1" applyFill="1" applyAlignment="1" applyProtection="1">
      <alignment horizontal="right"/>
      <protection hidden="1"/>
    </xf>
    <xf numFmtId="0" fontId="11" fillId="8" borderId="0" xfId="0" applyFont="1" applyFill="1" applyAlignment="1" applyProtection="1">
      <alignment vertical="center"/>
      <protection hidden="1"/>
    </xf>
    <xf numFmtId="0" fontId="6" fillId="8" borderId="0" xfId="0" applyFont="1" applyFill="1" applyAlignment="1" applyProtection="1">
      <alignment horizontal="center"/>
      <protection hidden="1"/>
    </xf>
    <xf numFmtId="0" fontId="0" fillId="8" borderId="0" xfId="0" applyFill="1" applyProtection="1">
      <protection hidden="1"/>
    </xf>
    <xf numFmtId="0" fontId="11" fillId="8" borderId="0" xfId="0" applyFont="1" applyFill="1" applyAlignment="1" applyProtection="1">
      <alignment horizontal="right"/>
      <protection hidden="1"/>
    </xf>
    <xf numFmtId="0" fontId="6" fillId="8" borderId="0" xfId="0" applyFont="1" applyFill="1" applyAlignment="1" applyProtection="1">
      <alignment horizontal="left"/>
      <protection hidden="1"/>
    </xf>
    <xf numFmtId="1" fontId="25" fillId="8" borderId="0" xfId="0" applyNumberFormat="1" applyFont="1" applyFill="1" applyAlignment="1" applyProtection="1">
      <alignment horizontal="right"/>
      <protection hidden="1"/>
    </xf>
    <xf numFmtId="0" fontId="32" fillId="8" borderId="0" xfId="0" quotePrefix="1" applyFont="1" applyFill="1" applyAlignment="1" applyProtection="1">
      <alignment horizontal="right" vertical="center" wrapText="1"/>
      <protection hidden="1"/>
    </xf>
    <xf numFmtId="0" fontId="6" fillId="8" borderId="0" xfId="0" applyFont="1" applyFill="1" applyAlignment="1" applyProtection="1">
      <alignment horizontal="left" vertical="center"/>
      <protection hidden="1"/>
    </xf>
    <xf numFmtId="0" fontId="0" fillId="2" borderId="38" xfId="0" applyFill="1" applyBorder="1" applyProtection="1">
      <protection hidden="1"/>
    </xf>
    <xf numFmtId="0" fontId="4" fillId="2" borderId="39" xfId="0" applyFont="1" applyFill="1" applyBorder="1" applyProtection="1">
      <protection hidden="1"/>
    </xf>
    <xf numFmtId="0" fontId="4" fillId="2" borderId="39" xfId="0" applyFont="1" applyFill="1" applyBorder="1" applyAlignment="1" applyProtection="1">
      <alignment horizont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2" borderId="39" xfId="0" applyFill="1" applyBorder="1" applyProtection="1">
      <protection hidden="1"/>
    </xf>
    <xf numFmtId="0" fontId="0" fillId="0" borderId="40" xfId="0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0" fillId="2" borderId="1" xfId="0" applyFont="1" applyFill="1" applyBorder="1" applyAlignment="1" applyProtection="1">
      <alignment horizontal="center" vertical="center"/>
      <protection hidden="1"/>
    </xf>
    <xf numFmtId="0" fontId="26" fillId="10" borderId="0" xfId="0" applyFont="1" applyFill="1" applyAlignment="1" applyProtection="1">
      <alignment vertical="center"/>
      <protection hidden="1"/>
    </xf>
    <xf numFmtId="0" fontId="15" fillId="10" borderId="0" xfId="0" applyFont="1" applyFill="1" applyAlignment="1" applyProtection="1">
      <alignment horizontal="center" vertic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38" fillId="10" borderId="0" xfId="0" applyFont="1" applyFill="1" applyAlignment="1" applyProtection="1">
      <alignment horizontal="right" vertical="center"/>
      <protection hidden="1"/>
    </xf>
    <xf numFmtId="0" fontId="0" fillId="10" borderId="0" xfId="0" applyFill="1" applyAlignment="1" applyProtection="1">
      <alignment vertical="center"/>
      <protection hidden="1"/>
    </xf>
    <xf numFmtId="0" fontId="37" fillId="10" borderId="20" xfId="0" applyFont="1" applyFill="1" applyBorder="1" applyAlignment="1" applyProtection="1">
      <alignment vertical="center"/>
      <protection hidden="1"/>
    </xf>
    <xf numFmtId="0" fontId="37" fillId="10" borderId="20" xfId="0" applyFont="1" applyFill="1" applyBorder="1" applyAlignment="1" applyProtection="1">
      <alignment horizontal="right" vertical="center"/>
      <protection hidden="1"/>
    </xf>
    <xf numFmtId="0" fontId="37" fillId="10" borderId="31" xfId="0" applyFont="1" applyFill="1" applyBorder="1" applyAlignment="1" applyProtection="1">
      <alignment horizontal="right" vertical="center"/>
      <protection hidden="1"/>
    </xf>
    <xf numFmtId="0" fontId="37" fillId="10" borderId="31" xfId="0" quotePrefix="1" applyFont="1" applyFill="1" applyBorder="1" applyAlignment="1" applyProtection="1">
      <alignment horizontal="center" vertical="center"/>
      <protection hidden="1"/>
    </xf>
    <xf numFmtId="0" fontId="37" fillId="10" borderId="41" xfId="0" applyFont="1" applyFill="1" applyBorder="1" applyAlignment="1" applyProtection="1">
      <alignment horizontal="left" vertical="center"/>
      <protection hidden="1"/>
    </xf>
    <xf numFmtId="0" fontId="29" fillId="11" borderId="42" xfId="0" applyFont="1" applyFill="1" applyBorder="1" applyAlignment="1" applyProtection="1">
      <alignment horizontal="center" vertical="center"/>
      <protection hidden="1"/>
    </xf>
    <xf numFmtId="0" fontId="43" fillId="9" borderId="3" xfId="0" applyFont="1" applyFill="1" applyBorder="1" applyAlignment="1" applyProtection="1">
      <alignment horizontal="right" vertical="center"/>
      <protection hidden="1"/>
    </xf>
    <xf numFmtId="0" fontId="45" fillId="2" borderId="0" xfId="0" applyFont="1" applyFill="1" applyAlignment="1" applyProtection="1">
      <alignment horizontal="right" vertical="center"/>
      <protection hidden="1"/>
    </xf>
    <xf numFmtId="0" fontId="43" fillId="3" borderId="3" xfId="0" applyFont="1" applyFill="1" applyBorder="1" applyAlignment="1" applyProtection="1">
      <alignment horizontal="right" vertical="center"/>
      <protection hidden="1"/>
    </xf>
    <xf numFmtId="0" fontId="46" fillId="2" borderId="0" xfId="0" quotePrefix="1" applyFont="1" applyFill="1" applyAlignment="1" applyProtection="1">
      <alignment horizontal="right"/>
      <protection hidden="1"/>
    </xf>
    <xf numFmtId="0" fontId="47" fillId="2" borderId="2" xfId="0" applyFont="1" applyFill="1" applyBorder="1" applyAlignment="1" applyProtection="1">
      <alignment horizontal="right"/>
      <protection hidden="1"/>
    </xf>
    <xf numFmtId="0" fontId="31" fillId="9" borderId="19" xfId="0" applyFont="1" applyFill="1" applyBorder="1" applyAlignment="1" applyProtection="1">
      <alignment horizontal="center"/>
      <protection hidden="1"/>
    </xf>
    <xf numFmtId="0" fontId="4" fillId="9" borderId="19" xfId="0" applyFont="1" applyFill="1" applyBorder="1" applyAlignment="1" applyProtection="1">
      <alignment horizontal="center"/>
      <protection hidden="1"/>
    </xf>
    <xf numFmtId="0" fontId="31" fillId="3" borderId="19" xfId="0" applyFont="1" applyFill="1" applyBorder="1" applyAlignment="1" applyProtection="1">
      <alignment horizontal="center"/>
      <protection hidden="1"/>
    </xf>
    <xf numFmtId="0" fontId="4" fillId="3" borderId="19" xfId="0" applyFont="1" applyFill="1" applyBorder="1" applyAlignment="1" applyProtection="1">
      <alignment horizontal="center"/>
      <protection hidden="1"/>
    </xf>
    <xf numFmtId="0" fontId="7" fillId="12" borderId="3" xfId="0" applyFont="1" applyFill="1" applyBorder="1" applyAlignment="1" applyProtection="1">
      <alignment horizontal="center" vertical="center"/>
      <protection hidden="1"/>
    </xf>
    <xf numFmtId="0" fontId="31" fillId="12" borderId="19" xfId="0" applyFont="1" applyFill="1" applyBorder="1" applyAlignment="1" applyProtection="1">
      <alignment horizontal="center"/>
      <protection hidden="1"/>
    </xf>
    <xf numFmtId="0" fontId="4" fillId="12" borderId="19" xfId="0" applyFont="1" applyFill="1" applyBorder="1" applyAlignment="1" applyProtection="1">
      <alignment horizontal="center"/>
      <protection hidden="1"/>
    </xf>
    <xf numFmtId="0" fontId="7" fillId="13" borderId="3" xfId="0" applyFont="1" applyFill="1" applyBorder="1" applyAlignment="1" applyProtection="1">
      <alignment horizontal="center" vertical="center"/>
      <protection hidden="1"/>
    </xf>
    <xf numFmtId="0" fontId="31" fillId="13" borderId="19" xfId="0" applyFont="1" applyFill="1" applyBorder="1" applyAlignment="1" applyProtection="1">
      <alignment horizontal="center"/>
      <protection hidden="1"/>
    </xf>
    <xf numFmtId="0" fontId="4" fillId="13" borderId="19" xfId="0" applyFont="1" applyFill="1" applyBorder="1" applyAlignment="1" applyProtection="1">
      <alignment horizontal="center"/>
      <protection hidden="1"/>
    </xf>
    <xf numFmtId="0" fontId="43" fillId="12" borderId="3" xfId="0" applyFont="1" applyFill="1" applyBorder="1" applyAlignment="1" applyProtection="1">
      <alignment horizontal="right" vertical="center"/>
      <protection hidden="1"/>
    </xf>
    <xf numFmtId="0" fontId="43" fillId="13" borderId="3" xfId="0" applyFont="1" applyFill="1" applyBorder="1" applyAlignment="1" applyProtection="1">
      <alignment horizontal="right" vertical="center"/>
      <protection hidden="1"/>
    </xf>
    <xf numFmtId="0" fontId="22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51" fillId="2" borderId="35" xfId="6" applyFill="1" applyBorder="1" applyProtection="1">
      <protection hidden="1"/>
    </xf>
    <xf numFmtId="0" fontId="6" fillId="8" borderId="0" xfId="6" applyFont="1" applyFill="1" applyAlignment="1" applyProtection="1">
      <alignment horizontal="center"/>
      <protection hidden="1"/>
    </xf>
    <xf numFmtId="0" fontId="11" fillId="8" borderId="0" xfId="6" applyFont="1" applyFill="1" applyAlignment="1" applyProtection="1">
      <alignment horizontal="right"/>
      <protection hidden="1"/>
    </xf>
    <xf numFmtId="0" fontId="51" fillId="2" borderId="38" xfId="6" applyFill="1" applyBorder="1" applyProtection="1">
      <protection hidden="1"/>
    </xf>
    <xf numFmtId="0" fontId="4" fillId="2" borderId="39" xfId="6" applyFont="1" applyFill="1" applyBorder="1" applyProtection="1">
      <protection hidden="1"/>
    </xf>
    <xf numFmtId="0" fontId="4" fillId="2" borderId="39" xfId="6" applyFont="1" applyFill="1" applyBorder="1" applyAlignment="1" applyProtection="1">
      <alignment horizontal="center"/>
      <protection hidden="1"/>
    </xf>
    <xf numFmtId="0" fontId="7" fillId="8" borderId="0" xfId="6" applyFont="1" applyFill="1" applyAlignment="1" applyProtection="1">
      <alignment vertical="center"/>
      <protection hidden="1"/>
    </xf>
    <xf numFmtId="0" fontId="6" fillId="8" borderId="0" xfId="6" applyFont="1" applyFill="1" applyAlignment="1" applyProtection="1">
      <alignment horizontal="right"/>
      <protection hidden="1"/>
    </xf>
    <xf numFmtId="0" fontId="51" fillId="8" borderId="0" xfId="6" applyFill="1" applyAlignment="1" applyProtection="1">
      <alignment horizontal="right"/>
      <protection hidden="1"/>
    </xf>
    <xf numFmtId="0" fontId="4" fillId="11" borderId="3" xfId="0" applyFont="1" applyFill="1" applyBorder="1" applyAlignment="1" applyProtection="1">
      <alignment horizontal="center"/>
      <protection hidden="1"/>
    </xf>
    <xf numFmtId="0" fontId="4" fillId="2" borderId="43" xfId="0" applyFont="1" applyFill="1" applyBorder="1" applyAlignment="1" applyProtection="1">
      <alignment horizontal="center"/>
      <protection hidden="1"/>
    </xf>
    <xf numFmtId="0" fontId="4" fillId="2" borderId="0" xfId="6" applyFont="1" applyFill="1" applyAlignment="1" applyProtection="1">
      <alignment horizontal="left" vertical="center"/>
      <protection hidden="1"/>
    </xf>
    <xf numFmtId="0" fontId="0" fillId="2" borderId="43" xfId="0" applyFill="1" applyBorder="1" applyProtection="1">
      <protection hidden="1"/>
    </xf>
    <xf numFmtId="0" fontId="0" fillId="2" borderId="43" xfId="0" applyFill="1" applyBorder="1" applyAlignment="1" applyProtection="1">
      <alignment horizontal="center"/>
      <protection hidden="1"/>
    </xf>
    <xf numFmtId="0" fontId="0" fillId="2" borderId="44" xfId="0" applyFill="1" applyBorder="1" applyProtection="1">
      <protection hidden="1"/>
    </xf>
    <xf numFmtId="0" fontId="0" fillId="2" borderId="45" xfId="0" applyFill="1" applyBorder="1" applyProtection="1">
      <protection hidden="1"/>
    </xf>
    <xf numFmtId="0" fontId="6" fillId="2" borderId="46" xfId="0" applyFont="1" applyFill="1" applyBorder="1" applyProtection="1">
      <protection hidden="1"/>
    </xf>
    <xf numFmtId="0" fontId="6" fillId="2" borderId="47" xfId="0" applyFont="1" applyFill="1" applyBorder="1" applyProtection="1">
      <protection hidden="1"/>
    </xf>
    <xf numFmtId="0" fontId="4" fillId="2" borderId="48" xfId="0" applyFont="1" applyFill="1" applyBorder="1" applyAlignment="1" applyProtection="1">
      <alignment horizontal="center"/>
      <protection hidden="1"/>
    </xf>
    <xf numFmtId="0" fontId="4" fillId="2" borderId="48" xfId="6" applyFont="1" applyFill="1" applyBorder="1" applyAlignment="1" applyProtection="1">
      <alignment horizontal="left" vertical="center"/>
      <protection hidden="1"/>
    </xf>
    <xf numFmtId="0" fontId="0" fillId="2" borderId="49" xfId="0" applyFill="1" applyBorder="1" applyProtection="1">
      <protection hidden="1"/>
    </xf>
    <xf numFmtId="0" fontId="50" fillId="13" borderId="3" xfId="0" applyFont="1" applyFill="1" applyBorder="1" applyAlignment="1" applyProtection="1">
      <alignment horizontal="center" vertical="center"/>
      <protection hidden="1"/>
    </xf>
    <xf numFmtId="0" fontId="54" fillId="2" borderId="0" xfId="0" applyFont="1" applyFill="1" applyAlignment="1" applyProtection="1">
      <alignment horizontal="center"/>
      <protection hidden="1"/>
    </xf>
    <xf numFmtId="0" fontId="54" fillId="13" borderId="0" xfId="0" applyFont="1" applyFill="1" applyAlignment="1" applyProtection="1">
      <alignment horizontal="center"/>
      <protection hidden="1"/>
    </xf>
    <xf numFmtId="0" fontId="50" fillId="13" borderId="42" xfId="0" applyFont="1" applyFill="1" applyBorder="1" applyAlignment="1" applyProtection="1">
      <alignment horizontal="center" vertical="center"/>
      <protection hidden="1"/>
    </xf>
    <xf numFmtId="0" fontId="4" fillId="11" borderId="50" xfId="0" applyFont="1" applyFill="1" applyBorder="1" applyAlignment="1" applyProtection="1">
      <alignment horizontal="center"/>
      <protection hidden="1"/>
    </xf>
    <xf numFmtId="0" fontId="33" fillId="2" borderId="43" xfId="0" applyFont="1" applyFill="1" applyBorder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55" fillId="0" borderId="51" xfId="0" applyFont="1" applyBorder="1" applyAlignment="1" applyProtection="1">
      <alignment horizontal="center"/>
      <protection hidden="1"/>
    </xf>
    <xf numFmtId="0" fontId="55" fillId="0" borderId="52" xfId="0" applyFont="1" applyBorder="1" applyAlignment="1" applyProtection="1">
      <alignment horizontal="center"/>
      <protection hidden="1"/>
    </xf>
    <xf numFmtId="0" fontId="55" fillId="0" borderId="53" xfId="0" applyFont="1" applyBorder="1" applyAlignment="1" applyProtection="1">
      <alignment horizontal="center"/>
      <protection hidden="1"/>
    </xf>
    <xf numFmtId="0" fontId="56" fillId="0" borderId="54" xfId="0" applyFont="1" applyBorder="1" applyAlignment="1" applyProtection="1">
      <alignment horizontal="right"/>
      <protection hidden="1"/>
    </xf>
    <xf numFmtId="0" fontId="4" fillId="0" borderId="0" xfId="6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3" fontId="11" fillId="12" borderId="3" xfId="6" applyNumberFormat="1" applyFont="1" applyFill="1" applyBorder="1" applyAlignment="1" applyProtection="1">
      <alignment horizontal="right"/>
      <protection hidden="1"/>
    </xf>
    <xf numFmtId="3" fontId="11" fillId="12" borderId="3" xfId="0" applyNumberFormat="1" applyFont="1" applyFill="1" applyBorder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0" borderId="4" xfId="6" applyFont="1" applyBorder="1" applyAlignment="1" applyProtection="1">
      <alignment horizontal="left" vertical="center"/>
      <protection hidden="1"/>
    </xf>
    <xf numFmtId="0" fontId="0" fillId="0" borderId="5" xfId="0" applyBorder="1" applyProtection="1">
      <protection hidden="1"/>
    </xf>
    <xf numFmtId="0" fontId="4" fillId="0" borderId="22" xfId="6" applyFont="1" applyBorder="1" applyAlignment="1" applyProtection="1">
      <alignment horizontal="left" vertical="center"/>
      <protection hidden="1"/>
    </xf>
    <xf numFmtId="0" fontId="4" fillId="0" borderId="26" xfId="6" applyFont="1" applyBorder="1" applyAlignment="1" applyProtection="1">
      <alignment horizontal="left" vertical="center"/>
      <protection hidden="1"/>
    </xf>
    <xf numFmtId="0" fontId="0" fillId="0" borderId="24" xfId="0" applyBorder="1" applyProtection="1">
      <protection hidden="1"/>
    </xf>
    <xf numFmtId="0" fontId="11" fillId="8" borderId="0" xfId="6" applyFont="1" applyFill="1" applyAlignment="1" applyProtection="1">
      <alignment horizontal="center"/>
      <protection hidden="1"/>
    </xf>
    <xf numFmtId="0" fontId="57" fillId="8" borderId="0" xfId="6" applyFont="1" applyFill="1" applyAlignment="1" applyProtection="1">
      <alignment horizontal="right"/>
      <protection hidden="1"/>
    </xf>
    <xf numFmtId="3" fontId="3" fillId="7" borderId="3" xfId="6" applyNumberFormat="1" applyFont="1" applyFill="1" applyBorder="1" applyAlignment="1" applyProtection="1">
      <alignment horizontal="right"/>
      <protection hidden="1"/>
    </xf>
    <xf numFmtId="0" fontId="0" fillId="11" borderId="25" xfId="0" applyFill="1" applyBorder="1" applyProtection="1">
      <protection hidden="1"/>
    </xf>
    <xf numFmtId="0" fontId="0" fillId="11" borderId="23" xfId="0" applyFill="1" applyBorder="1" applyProtection="1">
      <protection hidden="1"/>
    </xf>
    <xf numFmtId="0" fontId="0" fillId="11" borderId="2" xfId="0" applyFill="1" applyBorder="1" applyProtection="1">
      <protection hidden="1"/>
    </xf>
    <xf numFmtId="0" fontId="69" fillId="14" borderId="27" xfId="0" applyFont="1" applyFill="1" applyBorder="1" applyProtection="1">
      <protection hidden="1"/>
    </xf>
    <xf numFmtId="0" fontId="70" fillId="14" borderId="55" xfId="0" applyFont="1" applyFill="1" applyBorder="1" applyProtection="1">
      <protection hidden="1"/>
    </xf>
    <xf numFmtId="0" fontId="70" fillId="14" borderId="56" xfId="0" applyFont="1" applyFill="1" applyBorder="1" applyProtection="1">
      <protection hidden="1"/>
    </xf>
    <xf numFmtId="0" fontId="70" fillId="14" borderId="29" xfId="0" applyFont="1" applyFill="1" applyBorder="1" applyAlignment="1">
      <alignment vertical="center"/>
    </xf>
    <xf numFmtId="0" fontId="70" fillId="14" borderId="0" xfId="0" applyFont="1" applyFill="1" applyProtection="1">
      <protection hidden="1"/>
    </xf>
    <xf numFmtId="0" fontId="70" fillId="14" borderId="57" xfId="0" applyFont="1" applyFill="1" applyBorder="1" applyProtection="1">
      <protection hidden="1"/>
    </xf>
    <xf numFmtId="0" fontId="70" fillId="14" borderId="15" xfId="0" applyFont="1" applyFill="1" applyBorder="1" applyAlignment="1">
      <alignment vertical="center"/>
    </xf>
    <xf numFmtId="0" fontId="70" fillId="14" borderId="1" xfId="0" applyFont="1" applyFill="1" applyBorder="1" applyProtection="1">
      <protection hidden="1"/>
    </xf>
    <xf numFmtId="0" fontId="70" fillId="14" borderId="58" xfId="0" applyFont="1" applyFill="1" applyBorder="1" applyProtection="1">
      <protection hidden="1"/>
    </xf>
    <xf numFmtId="0" fontId="71" fillId="8" borderId="28" xfId="0" applyFont="1" applyFill="1" applyBorder="1" applyAlignment="1" applyProtection="1">
      <alignment horizontal="center" vertical="center" wrapText="1"/>
      <protection hidden="1"/>
    </xf>
    <xf numFmtId="0" fontId="71" fillId="8" borderId="14" xfId="0" applyFont="1" applyFill="1" applyBorder="1" applyAlignment="1" applyProtection="1">
      <alignment horizontal="center" vertical="center" wrapText="1"/>
      <protection hidden="1"/>
    </xf>
    <xf numFmtId="0" fontId="72" fillId="5" borderId="27" xfId="0" applyFont="1" applyFill="1" applyBorder="1" applyAlignment="1" applyProtection="1">
      <alignment horizontal="center" wrapText="1"/>
      <protection hidden="1"/>
    </xf>
    <xf numFmtId="0" fontId="72" fillId="5" borderId="28" xfId="0" applyFont="1" applyFill="1" applyBorder="1" applyAlignment="1" applyProtection="1">
      <alignment horizontal="center" wrapText="1"/>
      <protection hidden="1"/>
    </xf>
    <xf numFmtId="0" fontId="72" fillId="5" borderId="29" xfId="0" applyFont="1" applyFill="1" applyBorder="1" applyAlignment="1" applyProtection="1">
      <alignment horizontal="center" vertical="center" wrapText="1"/>
      <protection hidden="1"/>
    </xf>
    <xf numFmtId="0" fontId="72" fillId="5" borderId="30" xfId="0" applyFont="1" applyFill="1" applyBorder="1" applyAlignment="1" applyProtection="1">
      <alignment horizontal="center" vertical="center" wrapText="1"/>
      <protection hidden="1"/>
    </xf>
    <xf numFmtId="0" fontId="60" fillId="4" borderId="13" xfId="0" applyFont="1" applyFill="1" applyBorder="1" applyAlignment="1" applyProtection="1">
      <alignment horizontal="center" vertical="center"/>
      <protection hidden="1"/>
    </xf>
    <xf numFmtId="0" fontId="60" fillId="4" borderId="14" xfId="0" applyFont="1" applyFill="1" applyBorder="1" applyAlignment="1" applyProtection="1">
      <alignment horizontal="center" vertical="center"/>
      <protection hidden="1"/>
    </xf>
    <xf numFmtId="0" fontId="60" fillId="4" borderId="15" xfId="0" applyFont="1" applyFill="1" applyBorder="1" applyAlignment="1" applyProtection="1">
      <alignment horizontal="center" vertical="center"/>
      <protection hidden="1"/>
    </xf>
    <xf numFmtId="0" fontId="60" fillId="4" borderId="16" xfId="0" applyFont="1" applyFill="1" applyBorder="1" applyAlignment="1" applyProtection="1">
      <alignment horizontal="center" vertical="center"/>
      <protection hidden="1"/>
    </xf>
    <xf numFmtId="0" fontId="60" fillId="4" borderId="18" xfId="0" applyFont="1" applyFill="1" applyBorder="1" applyAlignment="1" applyProtection="1">
      <alignment horizontal="center" vertical="center"/>
      <protection hidden="1"/>
    </xf>
    <xf numFmtId="0" fontId="60" fillId="4" borderId="19" xfId="0" applyFont="1" applyFill="1" applyBorder="1" applyAlignment="1" applyProtection="1">
      <alignment horizontal="center" vertical="center"/>
      <protection hidden="1"/>
    </xf>
    <xf numFmtId="0" fontId="60" fillId="4" borderId="20" xfId="0" applyFont="1" applyFill="1" applyBorder="1" applyAlignment="1" applyProtection="1">
      <alignment horizontal="center" vertical="center"/>
      <protection hidden="1"/>
    </xf>
    <xf numFmtId="0" fontId="60" fillId="4" borderId="21" xfId="0" applyFont="1" applyFill="1" applyBorder="1" applyAlignment="1" applyProtection="1">
      <alignment horizontal="center" vertical="center"/>
      <protection hidden="1"/>
    </xf>
    <xf numFmtId="0" fontId="60" fillId="4" borderId="8" xfId="0" applyFont="1" applyFill="1" applyBorder="1" applyAlignment="1" applyProtection="1">
      <alignment horizontal="center" vertical="center"/>
      <protection hidden="1"/>
    </xf>
    <xf numFmtId="0" fontId="60" fillId="4" borderId="9" xfId="0" applyFont="1" applyFill="1" applyBorder="1" applyAlignment="1" applyProtection="1">
      <alignment horizontal="center" vertical="center"/>
      <protection hidden="1"/>
    </xf>
    <xf numFmtId="0" fontId="60" fillId="4" borderId="10" xfId="0" applyFont="1" applyFill="1" applyBorder="1" applyAlignment="1" applyProtection="1">
      <alignment horizontal="center" vertical="center"/>
      <protection hidden="1"/>
    </xf>
    <xf numFmtId="0" fontId="60" fillId="4" borderId="11" xfId="0" applyFont="1" applyFill="1" applyBorder="1" applyAlignment="1" applyProtection="1">
      <alignment horizontal="center" vertical="center"/>
      <protection hidden="1"/>
    </xf>
    <xf numFmtId="0" fontId="73" fillId="2" borderId="22" xfId="0" applyFont="1" applyFill="1" applyBorder="1" applyProtection="1">
      <protection hidden="1"/>
    </xf>
    <xf numFmtId="0" fontId="61" fillId="2" borderId="0" xfId="0" applyFont="1" applyFill="1" applyAlignment="1" applyProtection="1">
      <alignment horizontal="left" vertical="center"/>
      <protection hidden="1"/>
    </xf>
    <xf numFmtId="0" fontId="74" fillId="2" borderId="0" xfId="0" applyFont="1" applyFill="1" applyAlignment="1" applyProtection="1">
      <alignment horizontal="right"/>
      <protection hidden="1"/>
    </xf>
    <xf numFmtId="0" fontId="74" fillId="2" borderId="0" xfId="0" applyFont="1" applyFill="1" applyAlignment="1" applyProtection="1">
      <alignment horizontal="left"/>
      <protection hidden="1"/>
    </xf>
    <xf numFmtId="0" fontId="61" fillId="2" borderId="0" xfId="0" applyFont="1" applyFill="1" applyAlignment="1" applyProtection="1">
      <alignment horizontal="left"/>
      <protection hidden="1"/>
    </xf>
    <xf numFmtId="1" fontId="37" fillId="6" borderId="31" xfId="0" applyNumberFormat="1" applyFont="1" applyFill="1" applyBorder="1" applyAlignment="1" applyProtection="1">
      <alignment horizontal="right" vertical="center"/>
      <protection hidden="1"/>
    </xf>
    <xf numFmtId="1" fontId="37" fillId="6" borderId="41" xfId="0" applyNumberFormat="1" applyFont="1" applyFill="1" applyBorder="1" applyAlignment="1" applyProtection="1">
      <alignment horizontal="left" vertical="center"/>
      <protection hidden="1"/>
    </xf>
    <xf numFmtId="0" fontId="50" fillId="13" borderId="3" xfId="0" applyFont="1" applyFill="1" applyBorder="1" applyAlignment="1" applyProtection="1">
      <alignment horizontal="center" vertical="center"/>
      <protection locked="0" hidden="1"/>
    </xf>
    <xf numFmtId="0" fontId="43" fillId="9" borderId="3" xfId="0" applyFont="1" applyFill="1" applyBorder="1" applyAlignment="1" applyProtection="1">
      <alignment horizontal="center" vertical="center"/>
      <protection locked="0" hidden="1"/>
    </xf>
    <xf numFmtId="0" fontId="7" fillId="3" borderId="3" xfId="0" applyFont="1" applyFill="1" applyBorder="1" applyAlignment="1" applyProtection="1">
      <alignment horizontal="center" vertical="center"/>
      <protection locked="0" hidden="1"/>
    </xf>
    <xf numFmtId="0" fontId="4" fillId="11" borderId="3" xfId="0" applyFont="1" applyFill="1" applyBorder="1" applyAlignment="1" applyProtection="1">
      <alignment horizontal="center"/>
      <protection locked="0" hidden="1"/>
    </xf>
    <xf numFmtId="0" fontId="50" fillId="13" borderId="59" xfId="0" applyFont="1" applyFill="1" applyBorder="1" applyAlignment="1" applyProtection="1">
      <alignment horizontal="center" vertical="center"/>
      <protection locked="0" hidden="1"/>
    </xf>
    <xf numFmtId="1" fontId="4" fillId="5" borderId="30" xfId="0" applyNumberFormat="1" applyFont="1" applyFill="1" applyBorder="1" applyAlignment="1" applyProtection="1">
      <alignment horizontal="center" vertical="center" wrapText="1"/>
      <protection hidden="1"/>
    </xf>
    <xf numFmtId="1" fontId="17" fillId="5" borderId="28" xfId="0" applyNumberFormat="1" applyFont="1" applyFill="1" applyBorder="1" applyAlignment="1" applyProtection="1">
      <alignment horizontal="center" wrapText="1"/>
      <protection hidden="1"/>
    </xf>
    <xf numFmtId="1" fontId="4" fillId="5" borderId="28" xfId="0" applyNumberFormat="1" applyFont="1" applyFill="1" applyBorder="1" applyAlignment="1" applyProtection="1">
      <alignment horizontal="center" wrapText="1"/>
      <protection hidden="1"/>
    </xf>
    <xf numFmtId="0" fontId="5" fillId="2" borderId="37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6" fillId="2" borderId="37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6" fillId="2" borderId="1" xfId="0" applyFont="1" applyFill="1" applyBorder="1" applyAlignment="1" applyProtection="1">
      <alignment vertical="center" wrapText="1"/>
      <protection hidden="1"/>
    </xf>
    <xf numFmtId="0" fontId="6" fillId="2" borderId="46" xfId="6" applyFont="1" applyFill="1" applyBorder="1" applyAlignment="1" applyProtection="1">
      <alignment horizontal="left" vertical="center"/>
      <protection hidden="1"/>
    </xf>
    <xf numFmtId="0" fontId="11" fillId="8" borderId="0" xfId="6" applyFont="1" applyFill="1" applyAlignment="1" applyProtection="1">
      <alignment vertical="center"/>
      <protection hidden="1"/>
    </xf>
    <xf numFmtId="0" fontId="10" fillId="8" borderId="0" xfId="6" applyFont="1" applyFill="1" applyAlignment="1" applyProtection="1">
      <alignment vertical="center"/>
      <protection hidden="1"/>
    </xf>
    <xf numFmtId="0" fontId="11" fillId="8" borderId="0" xfId="6" applyFont="1" applyFill="1" applyAlignment="1" applyProtection="1">
      <alignment vertical="center" wrapText="1"/>
      <protection hidden="1"/>
    </xf>
    <xf numFmtId="0" fontId="11" fillId="8" borderId="0" xfId="6" quotePrefix="1" applyFont="1" applyFill="1" applyAlignment="1" applyProtection="1">
      <alignment horizontal="left" vertical="center" wrapText="1"/>
      <protection hidden="1"/>
    </xf>
    <xf numFmtId="0" fontId="11" fillId="8" borderId="0" xfId="6" applyFont="1" applyFill="1" applyAlignment="1" applyProtection="1">
      <alignment horizontal="left"/>
      <protection hidden="1"/>
    </xf>
    <xf numFmtId="0" fontId="11" fillId="8" borderId="0" xfId="0" applyFont="1" applyFill="1" applyAlignment="1" applyProtection="1">
      <alignment horizontal="center"/>
      <protection hidden="1"/>
    </xf>
    <xf numFmtId="0" fontId="24" fillId="8" borderId="0" xfId="6" applyFont="1" applyFill="1" applyAlignment="1" applyProtection="1">
      <alignment horizontal="right"/>
      <protection hidden="1"/>
    </xf>
    <xf numFmtId="0" fontId="24" fillId="8" borderId="0" xfId="6" applyFont="1" applyFill="1" applyProtection="1">
      <protection hidden="1"/>
    </xf>
    <xf numFmtId="0" fontId="24" fillId="8" borderId="0" xfId="0" applyFont="1" applyFill="1" applyProtection="1">
      <protection hidden="1"/>
    </xf>
    <xf numFmtId="0" fontId="6" fillId="2" borderId="46" xfId="0" applyFont="1" applyFill="1" applyBorder="1" applyAlignment="1" applyProtection="1">
      <alignment vertical="top"/>
      <protection hidden="1"/>
    </xf>
    <xf numFmtId="0" fontId="49" fillId="8" borderId="0" xfId="6" applyFont="1" applyFill="1" applyAlignment="1" applyProtection="1">
      <alignment horizontal="center" vertical="center"/>
      <protection hidden="1"/>
    </xf>
    <xf numFmtId="0" fontId="35" fillId="0" borderId="0" xfId="6" applyFont="1" applyAlignment="1" applyProtection="1">
      <alignment horizontal="center" vertical="center"/>
      <protection hidden="1"/>
    </xf>
    <xf numFmtId="0" fontId="75" fillId="8" borderId="0" xfId="6" applyFont="1" applyFill="1" applyAlignment="1" applyProtection="1">
      <alignment horizontal="center"/>
      <protection hidden="1"/>
    </xf>
    <xf numFmtId="0" fontId="76" fillId="8" borderId="0" xfId="6" applyFont="1" applyFill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30" fillId="9" borderId="3" xfId="0" applyFont="1" applyFill="1" applyBorder="1" applyAlignment="1" applyProtection="1">
      <alignment horizontal="center" vertical="center"/>
      <protection locked="0" hidden="1"/>
    </xf>
    <xf numFmtId="0" fontId="35" fillId="11" borderId="3" xfId="0" applyFont="1" applyFill="1" applyBorder="1" applyAlignment="1" applyProtection="1">
      <alignment horizontal="center" vertical="center"/>
      <protection locked="0"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54" fillId="13" borderId="3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8" fillId="15" borderId="3" xfId="0" applyNumberFormat="1" applyFont="1" applyFill="1" applyBorder="1" applyAlignment="1" applyProtection="1">
      <alignment horizontal="center" vertical="center"/>
      <protection locked="0"/>
    </xf>
    <xf numFmtId="1" fontId="78" fillId="0" borderId="3" xfId="0" applyNumberFormat="1" applyFont="1" applyBorder="1" applyAlignment="1" applyProtection="1">
      <alignment horizontal="center"/>
      <protection hidden="1"/>
    </xf>
    <xf numFmtId="0" fontId="79" fillId="2" borderId="0" xfId="0" applyFont="1" applyFill="1" applyProtection="1">
      <protection hidden="1"/>
    </xf>
    <xf numFmtId="1" fontId="7" fillId="8" borderId="50" xfId="0" applyNumberFormat="1" applyFont="1" applyFill="1" applyBorder="1" applyAlignment="1" applyProtection="1">
      <alignment horizontal="center" vertical="center" wrapText="1"/>
      <protection hidden="1"/>
    </xf>
    <xf numFmtId="1" fontId="7" fillId="8" borderId="12" xfId="0" applyNumberFormat="1" applyFont="1" applyFill="1" applyBorder="1" applyAlignment="1" applyProtection="1">
      <alignment horizontal="center" vertical="center" wrapText="1"/>
      <protection hidden="1"/>
    </xf>
    <xf numFmtId="0" fontId="77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44" fillId="0" borderId="31" xfId="0" applyFont="1" applyBorder="1" applyAlignment="1">
      <alignment horizontal="center" wrapText="1"/>
    </xf>
    <xf numFmtId="0" fontId="44" fillId="0" borderId="41" xfId="0" applyFont="1" applyBorder="1" applyAlignment="1">
      <alignment horizontal="center" wrapText="1"/>
    </xf>
    <xf numFmtId="0" fontId="48" fillId="2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5" fillId="5" borderId="60" xfId="6" applyFont="1" applyFill="1" applyBorder="1" applyAlignment="1" applyProtection="1">
      <alignment horizontal="left" vertical="top" wrapText="1"/>
      <protection hidden="1"/>
    </xf>
    <xf numFmtId="0" fontId="5" fillId="5" borderId="46" xfId="6" applyFont="1" applyFill="1" applyBorder="1" applyAlignment="1" applyProtection="1">
      <alignment horizontal="left" vertical="top" wrapText="1"/>
      <protection hidden="1"/>
    </xf>
    <xf numFmtId="0" fontId="17" fillId="2" borderId="31" xfId="0" applyFont="1" applyFill="1" applyBorder="1" applyAlignment="1" applyProtection="1">
      <alignment horizontal="center" wrapText="1"/>
      <protection hidden="1"/>
    </xf>
    <xf numFmtId="0" fontId="17" fillId="2" borderId="41" xfId="0" applyFont="1" applyFill="1" applyBorder="1" applyAlignment="1" applyProtection="1">
      <alignment horizontal="center" wrapText="1"/>
      <protection hidden="1"/>
    </xf>
    <xf numFmtId="0" fontId="4" fillId="2" borderId="61" xfId="0" applyFont="1" applyFill="1" applyBorder="1" applyAlignment="1" applyProtection="1">
      <alignment horizontal="center" vertical="center" wrapText="1"/>
      <protection hidden="1"/>
    </xf>
    <xf numFmtId="0" fontId="4" fillId="2" borderId="62" xfId="0" applyFont="1" applyFill="1" applyBorder="1" applyAlignment="1" applyProtection="1">
      <alignment horizontal="center" vertical="center"/>
      <protection hidden="1"/>
    </xf>
    <xf numFmtId="0" fontId="4" fillId="2" borderId="63" xfId="0" applyFont="1" applyFill="1" applyBorder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vertical="top" wrapText="1"/>
      <protection hidden="1"/>
    </xf>
    <xf numFmtId="0" fontId="28" fillId="2" borderId="1" xfId="0" applyFont="1" applyFill="1" applyBorder="1" applyAlignment="1" applyProtection="1">
      <alignment vertical="top" wrapText="1"/>
      <protection hidden="1"/>
    </xf>
    <xf numFmtId="0" fontId="11" fillId="8" borderId="0" xfId="0" applyFont="1" applyFill="1" applyAlignment="1" applyProtection="1">
      <alignment horizontal="left" vertical="center" wrapText="1"/>
      <protection hidden="1"/>
    </xf>
    <xf numFmtId="0" fontId="32" fillId="8" borderId="0" xfId="0" quotePrefix="1" applyFont="1" applyFill="1" applyAlignment="1" applyProtection="1">
      <alignment horizontal="left" vertical="center" wrapText="1"/>
      <protection hidden="1"/>
    </xf>
    <xf numFmtId="0" fontId="1" fillId="0" borderId="31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52" fillId="2" borderId="1" xfId="0" applyFont="1" applyFill="1" applyBorder="1" applyAlignment="1" applyProtection="1">
      <alignment horizontal="left" vertical="center" wrapText="1"/>
      <protection hidden="1"/>
    </xf>
    <xf numFmtId="0" fontId="53" fillId="0" borderId="1" xfId="0" applyFont="1" applyBorder="1" applyAlignment="1" applyProtection="1">
      <alignment vertical="center" wrapText="1"/>
      <protection hidden="1"/>
    </xf>
    <xf numFmtId="0" fontId="53" fillId="0" borderId="58" xfId="0" applyFont="1" applyBorder="1" applyAlignment="1">
      <alignment vertical="center"/>
    </xf>
  </cellXfs>
  <cellStyles count="11">
    <cellStyle name="Prozent" xfId="1" builtinId="5"/>
    <cellStyle name="Prozent 2" xfId="2" xr:uid="{00000000-0005-0000-0000-000001000000}"/>
    <cellStyle name="Prozent 2 2" xfId="3" xr:uid="{00000000-0005-0000-0000-000002000000}"/>
    <cellStyle name="Prozent 3" xfId="4" xr:uid="{00000000-0005-0000-0000-000003000000}"/>
    <cellStyle name="Prozent 4" xfId="5" xr:uid="{00000000-0005-0000-0000-000004000000}"/>
    <cellStyle name="Standard" xfId="0" builtinId="0"/>
    <cellStyle name="Standard 2" xfId="6" xr:uid="{00000000-0005-0000-0000-000006000000}"/>
    <cellStyle name="Währung 2" xfId="7" xr:uid="{00000000-0005-0000-0000-000007000000}"/>
    <cellStyle name="Währung 2 2" xfId="8" xr:uid="{00000000-0005-0000-0000-000008000000}"/>
    <cellStyle name="Währung 3" xfId="9" xr:uid="{00000000-0005-0000-0000-000009000000}"/>
    <cellStyle name="Währung 4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352425</xdr:rowOff>
    </xdr:from>
    <xdr:to>
      <xdr:col>0</xdr:col>
      <xdr:colOff>457200</xdr:colOff>
      <xdr:row>3</xdr:row>
      <xdr:rowOff>142875</xdr:rowOff>
    </xdr:to>
    <xdr:sp macro="" textlink="">
      <xdr:nvSpPr>
        <xdr:cNvPr id="6197" name="Line 1">
          <a:extLst>
            <a:ext uri="{FF2B5EF4-FFF2-40B4-BE49-F238E27FC236}">
              <a16:creationId xmlns:a16="http://schemas.microsoft.com/office/drawing/2014/main" id="{00000000-0008-0000-0100-000035180000}"/>
            </a:ext>
          </a:extLst>
        </xdr:cNvPr>
        <xdr:cNvSpPr>
          <a:spLocks noChangeShapeType="1"/>
        </xdr:cNvSpPr>
      </xdr:nvSpPr>
      <xdr:spPr bwMode="auto">
        <a:xfrm>
          <a:off x="457200" y="9715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10"/>
    <pageSetUpPr fitToPage="1"/>
  </sheetPr>
  <dimension ref="A1:O49"/>
  <sheetViews>
    <sheetView tabSelected="1" zoomScaleNormal="100" zoomScaleSheetLayoutView="100" workbookViewId="0">
      <selection activeCell="I14" sqref="I14"/>
    </sheetView>
  </sheetViews>
  <sheetFormatPr baseColWidth="10" defaultColWidth="11.44140625" defaultRowHeight="13.8"/>
  <cols>
    <col min="1" max="1" width="1.88671875" style="63" customWidth="1"/>
    <col min="2" max="2" width="100.33203125" style="41" customWidth="1"/>
    <col min="3" max="3" width="19.44140625" style="124" customWidth="1"/>
    <col min="4" max="4" width="1" style="124" customWidth="1"/>
    <col min="5" max="8" width="4.88671875" style="124" customWidth="1"/>
    <col min="9" max="9" width="6.109375" style="125" customWidth="1"/>
    <col min="10" max="10" width="17" style="63" customWidth="1"/>
    <col min="11" max="12" width="0.6640625" style="63" customWidth="1"/>
    <col min="13" max="13" width="1.88671875" style="63" customWidth="1"/>
    <col min="14" max="15" width="1.33203125" style="63" customWidth="1"/>
    <col min="16" max="16384" width="11.44140625" style="63"/>
  </cols>
  <sheetData>
    <row r="1" spans="1:15" ht="6" customHeight="1" thickTop="1">
      <c r="A1" s="57"/>
      <c r="B1" s="58"/>
      <c r="C1" s="59"/>
      <c r="D1" s="59"/>
      <c r="E1" s="59"/>
      <c r="F1" s="59"/>
      <c r="G1" s="59"/>
      <c r="H1" s="59"/>
      <c r="I1" s="60"/>
      <c r="J1" s="61"/>
      <c r="K1" s="61"/>
      <c r="L1" s="61"/>
      <c r="M1" s="61"/>
      <c r="N1" s="62"/>
      <c r="O1" s="8"/>
    </row>
    <row r="2" spans="1:15" s="13" customFormat="1" ht="21" customHeight="1">
      <c r="A2" s="64"/>
      <c r="B2" s="65" t="s">
        <v>5</v>
      </c>
      <c r="C2" s="66"/>
      <c r="D2" s="66"/>
      <c r="E2" s="66"/>
      <c r="F2" s="66"/>
      <c r="G2" s="66"/>
      <c r="H2" s="66"/>
      <c r="I2" s="67"/>
      <c r="J2" s="68" t="str">
        <f>CONCATENATE("Swiss Volley / NKI / ",G4)</f>
        <v>Swiss Volley / NKI / 2026</v>
      </c>
      <c r="K2" s="69"/>
      <c r="L2" s="69"/>
      <c r="M2" s="69"/>
      <c r="N2" s="70"/>
      <c r="O2" s="5"/>
    </row>
    <row r="3" spans="1:15" ht="5.25" customHeight="1">
      <c r="A3" s="71"/>
      <c r="B3" s="72"/>
      <c r="C3" s="73"/>
      <c r="D3" s="73"/>
      <c r="E3" s="73"/>
      <c r="F3" s="73"/>
      <c r="G3" s="73"/>
      <c r="H3" s="73"/>
      <c r="I3" s="74"/>
      <c r="J3" s="8"/>
      <c r="K3" s="8"/>
      <c r="L3" s="8"/>
      <c r="M3" s="8"/>
      <c r="N3" s="75"/>
      <c r="O3" s="8"/>
    </row>
    <row r="4" spans="1:15" s="84" customFormat="1" ht="18" customHeight="1">
      <c r="A4" s="76"/>
      <c r="B4" s="77" t="s">
        <v>12</v>
      </c>
      <c r="C4" s="78" t="s">
        <v>13</v>
      </c>
      <c r="D4" s="79"/>
      <c r="E4" s="79"/>
      <c r="F4" s="54"/>
      <c r="G4" s="237">
        <f>TarifeAb1213!A11-1</f>
        <v>2026</v>
      </c>
      <c r="H4" s="80" t="s">
        <v>10</v>
      </c>
      <c r="I4" s="238">
        <f>G4+1</f>
        <v>2027</v>
      </c>
      <c r="J4" s="81"/>
      <c r="K4" s="81"/>
      <c r="L4" s="81"/>
      <c r="M4" s="81"/>
      <c r="N4" s="82"/>
      <c r="O4" s="83"/>
    </row>
    <row r="5" spans="1:15" ht="6" customHeight="1" thickBot="1">
      <c r="A5" s="71"/>
      <c r="B5" s="6"/>
      <c r="C5" s="1"/>
      <c r="D5" s="1"/>
      <c r="E5" s="1"/>
      <c r="F5" s="1"/>
      <c r="G5" s="1"/>
      <c r="H5" s="1"/>
      <c r="I5" s="4"/>
      <c r="J5" s="8"/>
      <c r="K5" s="85"/>
      <c r="L5" s="85"/>
      <c r="M5" s="86"/>
      <c r="N5" s="75"/>
      <c r="O5" s="8"/>
    </row>
    <row r="6" spans="1:15" s="13" customFormat="1" ht="15" customHeight="1" thickBot="1">
      <c r="A6" s="64"/>
      <c r="B6" s="247" t="s">
        <v>61</v>
      </c>
      <c r="C6" s="267"/>
      <c r="D6" s="89"/>
      <c r="E6" s="2" t="str">
        <f>CONCATENATE("Jahrgang (z.B. ",TarifeAb1213!A12,")")</f>
        <v>Jahrgang (z.B. 2004)</v>
      </c>
      <c r="F6" s="2"/>
      <c r="G6" s="42"/>
      <c r="H6" s="7"/>
      <c r="I6" s="90"/>
      <c r="J6" s="279" t="str">
        <f>IF(C6&lt;TarifeAb1213!A12,"SpielerIn zu ALT!","")</f>
        <v>SpielerIn zu ALT!</v>
      </c>
      <c r="K6" s="279"/>
      <c r="L6" s="91"/>
      <c r="M6" s="92"/>
      <c r="N6" s="70"/>
      <c r="O6" s="5"/>
    </row>
    <row r="7" spans="1:15" ht="6" customHeight="1" thickBot="1">
      <c r="A7" s="71"/>
      <c r="B7" s="6"/>
      <c r="C7" s="94"/>
      <c r="D7" s="1"/>
      <c r="E7" s="94"/>
      <c r="F7" s="94"/>
      <c r="G7" s="94"/>
      <c r="H7" s="1"/>
      <c r="I7" s="4"/>
      <c r="J7" s="8"/>
      <c r="K7" s="85"/>
      <c r="L7" s="85"/>
      <c r="M7" s="86"/>
      <c r="N7" s="75"/>
      <c r="O7" s="8"/>
    </row>
    <row r="8" spans="1:15" s="13" customFormat="1" ht="15" customHeight="1" thickBot="1">
      <c r="A8" s="64"/>
      <c r="B8" s="95" t="s">
        <v>62</v>
      </c>
      <c r="C8" s="268"/>
      <c r="D8" s="97"/>
      <c r="E8" s="98" t="s">
        <v>40</v>
      </c>
      <c r="F8" s="98"/>
      <c r="G8" s="42"/>
      <c r="H8" s="7"/>
      <c r="I8" s="90"/>
      <c r="J8" s="5"/>
      <c r="K8" s="91"/>
      <c r="L8" s="91"/>
      <c r="M8" s="92"/>
      <c r="N8" s="70"/>
      <c r="O8" s="5"/>
    </row>
    <row r="9" spans="1:15" ht="6" customHeight="1" thickBot="1">
      <c r="A9" s="71"/>
      <c r="B9" s="248"/>
      <c r="C9" s="94"/>
      <c r="D9" s="1"/>
      <c r="E9" s="94"/>
      <c r="F9" s="94"/>
      <c r="G9" s="94"/>
      <c r="H9" s="1"/>
      <c r="I9" s="4"/>
      <c r="J9" s="8"/>
      <c r="K9" s="85"/>
      <c r="L9" s="85"/>
      <c r="M9" s="86"/>
      <c r="N9" s="75"/>
      <c r="O9" s="8"/>
    </row>
    <row r="10" spans="1:15" ht="14.4" thickBot="1">
      <c r="A10" s="64"/>
      <c r="B10" s="249" t="s">
        <v>63</v>
      </c>
      <c r="C10" s="269"/>
      <c r="D10" s="101"/>
      <c r="E10" s="155" t="s">
        <v>41</v>
      </c>
      <c r="F10" s="42"/>
      <c r="G10" s="7"/>
      <c r="H10" s="5"/>
      <c r="I10" s="5"/>
      <c r="J10" s="91"/>
      <c r="K10" s="91"/>
      <c r="L10" s="91"/>
      <c r="M10" s="92"/>
      <c r="N10" s="70"/>
      <c r="O10" s="5"/>
    </row>
    <row r="11" spans="1:15" ht="6" customHeight="1" thickBot="1">
      <c r="A11" s="64"/>
      <c r="B11" s="250"/>
      <c r="C11" s="270"/>
      <c r="D11" s="101"/>
      <c r="E11" s="155"/>
      <c r="F11" s="42"/>
      <c r="G11" s="7"/>
      <c r="H11" s="156"/>
      <c r="I11" s="5"/>
      <c r="J11" s="91"/>
      <c r="K11" s="91"/>
      <c r="L11" s="91"/>
      <c r="M11" s="92"/>
      <c r="N11" s="70"/>
      <c r="O11" s="5"/>
    </row>
    <row r="12" spans="1:15" s="13" customFormat="1" ht="28.2" thickBot="1">
      <c r="A12" s="64"/>
      <c r="B12" s="249" t="s">
        <v>64</v>
      </c>
      <c r="C12" s="271"/>
      <c r="D12" s="101"/>
      <c r="E12" s="285" t="s">
        <v>42</v>
      </c>
      <c r="F12" s="286"/>
      <c r="G12" s="286"/>
      <c r="H12" s="7"/>
      <c r="I12" s="5"/>
      <c r="J12" s="5"/>
      <c r="K12" s="91"/>
      <c r="L12" s="91"/>
      <c r="M12" s="92"/>
      <c r="N12" s="70"/>
      <c r="O12" s="5"/>
    </row>
    <row r="13" spans="1:15" s="13" customFormat="1" ht="12.75" customHeight="1">
      <c r="A13" s="64"/>
      <c r="B13" s="6"/>
      <c r="C13" s="1"/>
      <c r="D13" s="1"/>
      <c r="E13" s="1"/>
      <c r="F13" s="1"/>
      <c r="G13" s="1"/>
      <c r="H13" s="7"/>
      <c r="I13" s="277">
        <f>G4</f>
        <v>2026</v>
      </c>
      <c r="J13" s="5"/>
      <c r="K13" s="91"/>
      <c r="L13" s="91"/>
      <c r="M13" s="92"/>
      <c r="N13" s="70"/>
      <c r="O13" s="5"/>
    </row>
    <row r="14" spans="1:15" ht="12.75" customHeight="1">
      <c r="A14" s="71"/>
      <c r="B14" s="6"/>
      <c r="C14" s="1"/>
      <c r="D14" s="1"/>
      <c r="E14" s="1"/>
      <c r="F14" s="1"/>
      <c r="G14" s="1"/>
      <c r="H14" s="1"/>
      <c r="I14" s="278">
        <f>I4</f>
        <v>2027</v>
      </c>
      <c r="J14" s="8"/>
      <c r="K14" s="85"/>
      <c r="L14" s="85"/>
      <c r="M14" s="86"/>
      <c r="N14" s="75"/>
      <c r="O14" s="8"/>
    </row>
    <row r="15" spans="1:15" ht="15" customHeight="1" thickBot="1">
      <c r="A15" s="71"/>
      <c r="B15" s="280" t="s">
        <v>65</v>
      </c>
      <c r="C15" s="1"/>
      <c r="D15" s="1"/>
      <c r="E15" s="1"/>
      <c r="F15" s="1"/>
      <c r="G15" s="1"/>
      <c r="H15" s="142" t="str">
        <f>IF((SUM(I15:I17))&gt;1,"Fehler: nur 1 Feld mit d. höchsten gespielten Liga, u. mit '1' ausfüllen! "," ")</f>
        <v xml:space="preserve"> </v>
      </c>
      <c r="I15" s="243"/>
      <c r="J15" s="10" t="s">
        <v>19</v>
      </c>
      <c r="K15" s="85"/>
      <c r="L15" s="85"/>
      <c r="M15" s="86"/>
      <c r="N15" s="75"/>
      <c r="O15" s="8"/>
    </row>
    <row r="16" spans="1:15" ht="15" customHeight="1" thickBot="1">
      <c r="A16" s="71"/>
      <c r="B16" s="280"/>
      <c r="C16" s="179">
        <f>C12</f>
        <v>0</v>
      </c>
      <c r="D16" s="1"/>
      <c r="E16" s="1"/>
      <c r="F16" s="1"/>
      <c r="G16" s="1"/>
      <c r="H16" s="142"/>
      <c r="I16" s="239"/>
      <c r="J16" s="10" t="s">
        <v>25</v>
      </c>
      <c r="K16" s="85"/>
      <c r="L16" s="85"/>
      <c r="M16" s="86"/>
      <c r="N16" s="75"/>
      <c r="O16" s="8"/>
    </row>
    <row r="17" spans="1:15" ht="15" customHeight="1" thickBot="1">
      <c r="A17" s="71"/>
      <c r="B17" s="281"/>
      <c r="C17" s="3"/>
      <c r="D17" s="102"/>
      <c r="E17" s="103"/>
      <c r="F17" s="103"/>
      <c r="G17" s="103"/>
      <c r="H17" s="142"/>
      <c r="I17" s="239"/>
      <c r="J17" s="10" t="s">
        <v>26</v>
      </c>
      <c r="K17" s="85"/>
      <c r="L17" s="85"/>
      <c r="M17" s="86"/>
      <c r="N17" s="75"/>
      <c r="O17" s="8"/>
    </row>
    <row r="18" spans="1:15" ht="6" customHeight="1">
      <c r="A18" s="71"/>
      <c r="B18" s="6"/>
      <c r="C18" s="1"/>
      <c r="D18" s="1"/>
      <c r="E18" s="1"/>
      <c r="F18" s="1"/>
      <c r="G18" s="1"/>
      <c r="H18" s="1"/>
      <c r="I18" s="8"/>
      <c r="J18" s="43"/>
      <c r="K18" s="85"/>
      <c r="L18" s="85"/>
      <c r="M18" s="86"/>
      <c r="N18" s="75"/>
      <c r="O18" s="8"/>
    </row>
    <row r="19" spans="1:15" ht="15.75" customHeight="1">
      <c r="A19" s="71"/>
      <c r="B19" s="104" t="s">
        <v>57</v>
      </c>
      <c r="C19" s="141"/>
      <c r="D19" s="1"/>
      <c r="E19" s="282" t="s">
        <v>9</v>
      </c>
      <c r="F19" s="283"/>
      <c r="G19" s="283"/>
      <c r="H19" s="284"/>
      <c r="I19" s="4"/>
      <c r="J19" s="8"/>
      <c r="K19" s="85"/>
      <c r="L19" s="85"/>
      <c r="M19" s="86"/>
      <c r="N19" s="75"/>
      <c r="O19" s="8"/>
    </row>
    <row r="20" spans="1:15" ht="12.75" customHeight="1">
      <c r="A20" s="71"/>
      <c r="B20" s="105"/>
      <c r="C20" s="1"/>
      <c r="D20" s="1"/>
      <c r="E20" s="246">
        <f t="shared" ref="E20:G21" si="0">F20-1</f>
        <v>2022</v>
      </c>
      <c r="F20" s="246">
        <f t="shared" si="0"/>
        <v>2023</v>
      </c>
      <c r="G20" s="246">
        <f t="shared" si="0"/>
        <v>2024</v>
      </c>
      <c r="H20" s="246">
        <f>H21-1</f>
        <v>2025</v>
      </c>
      <c r="I20" s="4"/>
      <c r="J20" s="8"/>
      <c r="K20" s="85"/>
      <c r="L20" s="85"/>
      <c r="M20" s="86"/>
      <c r="N20" s="75"/>
      <c r="O20" s="8"/>
    </row>
    <row r="21" spans="1:15" ht="12.75" customHeight="1" thickBot="1">
      <c r="A21" s="71"/>
      <c r="B21" s="6"/>
      <c r="C21" s="7"/>
      <c r="D21" s="7"/>
      <c r="E21" s="244">
        <f t="shared" si="0"/>
        <v>2023</v>
      </c>
      <c r="F21" s="244">
        <f t="shared" si="0"/>
        <v>2024</v>
      </c>
      <c r="G21" s="244">
        <f t="shared" si="0"/>
        <v>2025</v>
      </c>
      <c r="H21" s="244">
        <f>G4</f>
        <v>2026</v>
      </c>
      <c r="I21" s="4"/>
      <c r="J21" s="8"/>
      <c r="K21" s="85"/>
      <c r="L21" s="85"/>
      <c r="M21" s="86"/>
      <c r="N21" s="75"/>
      <c r="O21" s="8"/>
    </row>
    <row r="22" spans="1:15" s="13" customFormat="1" ht="30.9" customHeight="1" thickBot="1">
      <c r="A22" s="64"/>
      <c r="B22" s="251" t="s">
        <v>66</v>
      </c>
      <c r="C22" s="126">
        <f>C8</f>
        <v>0</v>
      </c>
      <c r="D22" s="106"/>
      <c r="E22" s="240"/>
      <c r="F22" s="240"/>
      <c r="G22" s="240"/>
      <c r="H22" s="240"/>
      <c r="I22" s="108" t="str">
        <f>IF(E22+F22+G22+H22&gt;4,"Fehler: nur Stamm- ODER weiterer Verein wählen"," ")</f>
        <v xml:space="preserve"> </v>
      </c>
      <c r="J22" s="5"/>
      <c r="K22" s="91"/>
      <c r="L22" s="91"/>
      <c r="M22" s="92"/>
      <c r="N22" s="70"/>
      <c r="O22" s="5"/>
    </row>
    <row r="23" spans="1:15" ht="6" customHeight="1" thickBot="1">
      <c r="A23" s="71"/>
      <c r="B23" s="6"/>
      <c r="C23" s="10"/>
      <c r="D23" s="10"/>
      <c r="E23" s="109"/>
      <c r="F23" s="109"/>
      <c r="G23" s="11"/>
      <c r="H23" s="11"/>
      <c r="I23" s="4"/>
      <c r="J23" s="8"/>
      <c r="K23" s="85"/>
      <c r="L23" s="85"/>
      <c r="M23" s="86"/>
      <c r="N23" s="75"/>
      <c r="O23" s="8"/>
    </row>
    <row r="24" spans="1:15" s="13" customFormat="1" ht="30.9" customHeight="1" thickBot="1">
      <c r="A24" s="64"/>
      <c r="B24" s="251" t="s">
        <v>67</v>
      </c>
      <c r="C24" s="14" t="s">
        <v>53</v>
      </c>
      <c r="D24" s="12"/>
      <c r="E24" s="241"/>
      <c r="F24" s="241"/>
      <c r="G24" s="241"/>
      <c r="H24" s="241"/>
      <c r="I24" s="16"/>
      <c r="J24" s="5"/>
      <c r="K24" s="5"/>
      <c r="L24" s="5"/>
      <c r="M24" s="92"/>
      <c r="N24" s="70"/>
      <c r="O24" s="5"/>
    </row>
    <row r="25" spans="1:15" ht="6" customHeight="1" thickBot="1">
      <c r="A25" s="71"/>
      <c r="B25" s="6"/>
      <c r="C25" s="7"/>
      <c r="D25" s="10"/>
      <c r="E25" s="1"/>
      <c r="F25" s="1"/>
      <c r="G25" s="1"/>
      <c r="H25" s="1"/>
      <c r="I25" s="4"/>
      <c r="J25" s="8"/>
      <c r="K25" s="8"/>
      <c r="L25" s="8"/>
      <c r="M25" s="86"/>
      <c r="N25" s="75"/>
      <c r="O25" s="8"/>
    </row>
    <row r="26" spans="1:15" s="13" customFormat="1" ht="30.9" customHeight="1" thickBot="1">
      <c r="A26" s="64"/>
      <c r="B26" s="251" t="s">
        <v>68</v>
      </c>
      <c r="C26" s="14" t="s">
        <v>34</v>
      </c>
      <c r="D26" s="12"/>
      <c r="E26" s="241"/>
      <c r="F26" s="241"/>
      <c r="G26" s="241"/>
      <c r="H26" s="241"/>
      <c r="I26" s="16"/>
      <c r="J26" s="5"/>
      <c r="K26" s="5"/>
      <c r="L26" s="5"/>
      <c r="M26" s="92"/>
      <c r="N26" s="70"/>
      <c r="O26" s="5"/>
    </row>
    <row r="27" spans="1:15" ht="6" customHeight="1" thickBot="1">
      <c r="A27" s="71"/>
      <c r="B27" s="6"/>
      <c r="C27" s="7"/>
      <c r="D27" s="10"/>
      <c r="E27" s="1"/>
      <c r="F27" s="1"/>
      <c r="G27" s="1"/>
      <c r="H27" s="1"/>
      <c r="I27" s="4"/>
      <c r="J27" s="8"/>
      <c r="K27" s="8"/>
      <c r="L27" s="8"/>
      <c r="M27" s="86"/>
      <c r="N27" s="75"/>
      <c r="O27" s="8"/>
    </row>
    <row r="28" spans="1:15" s="13" customFormat="1" ht="30.9" customHeight="1" thickBot="1">
      <c r="A28" s="64"/>
      <c r="B28" s="251" t="s">
        <v>69</v>
      </c>
      <c r="C28" s="14" t="s">
        <v>35</v>
      </c>
      <c r="D28" s="12"/>
      <c r="E28" s="241"/>
      <c r="F28" s="241"/>
      <c r="G28" s="241"/>
      <c r="H28" s="241"/>
      <c r="I28" s="16"/>
      <c r="J28" s="5"/>
      <c r="K28" s="5"/>
      <c r="L28" s="5"/>
      <c r="M28" s="92"/>
      <c r="N28" s="70"/>
      <c r="O28" s="5"/>
    </row>
    <row r="29" spans="1:15" ht="6" customHeight="1" thickBot="1">
      <c r="A29" s="71"/>
      <c r="B29" s="6"/>
      <c r="C29" s="1"/>
      <c r="D29" s="1"/>
      <c r="E29" s="1"/>
      <c r="F29" s="1"/>
      <c r="G29" s="1"/>
      <c r="H29" s="1"/>
      <c r="I29" s="4"/>
      <c r="J29" s="8"/>
      <c r="K29" s="8"/>
      <c r="L29" s="8"/>
      <c r="M29" s="86"/>
      <c r="N29" s="75"/>
      <c r="O29" s="8"/>
    </row>
    <row r="30" spans="1:15" ht="45" customHeight="1" thickTop="1">
      <c r="A30" s="71"/>
      <c r="B30" s="287" t="s">
        <v>70</v>
      </c>
      <c r="C30" s="167"/>
      <c r="D30" s="167"/>
      <c r="E30" s="183" t="str">
        <f>IF(F35+F36+F37+F38&gt;1,"Pro Jahr nur höchste Liga eintragen"," ")</f>
        <v xml:space="preserve"> </v>
      </c>
      <c r="F30" s="169"/>
      <c r="G30" s="169"/>
      <c r="H30" s="169"/>
      <c r="I30" s="170"/>
      <c r="J30" s="171"/>
      <c r="K30" s="8"/>
      <c r="L30" s="8"/>
      <c r="M30" s="86"/>
      <c r="N30" s="75"/>
      <c r="O30" s="8"/>
    </row>
    <row r="31" spans="1:15" ht="32.25" customHeight="1">
      <c r="A31" s="71"/>
      <c r="B31" s="288"/>
      <c r="C31" s="1"/>
      <c r="D31" s="1"/>
      <c r="E31" s="11" t="str">
        <f>IF(E35+E36+E37+E38&gt;1,"Pro Jahr nur höchste Liga eintragen"," ")</f>
        <v xml:space="preserve"> </v>
      </c>
      <c r="F31" s="8"/>
      <c r="G31" s="8"/>
      <c r="H31" s="8"/>
      <c r="I31" s="8"/>
      <c r="J31" s="172"/>
      <c r="K31" s="8"/>
      <c r="L31" s="8"/>
      <c r="M31" s="86"/>
      <c r="N31" s="75"/>
      <c r="O31" s="8"/>
    </row>
    <row r="32" spans="1:15" ht="25.5" customHeight="1">
      <c r="A32" s="71"/>
      <c r="B32" s="288"/>
      <c r="C32" s="1"/>
      <c r="D32" s="1"/>
      <c r="E32" s="282" t="s">
        <v>9</v>
      </c>
      <c r="F32" s="289"/>
      <c r="G32" s="289"/>
      <c r="H32" s="290"/>
      <c r="I32" s="11" t="str">
        <f>IF(G35+G36+G37+G38&gt;1,"Pro Jahr nur höchste Liga eintragen"," ")</f>
        <v xml:space="preserve"> </v>
      </c>
      <c r="J32" s="172"/>
      <c r="K32" s="8"/>
      <c r="L32" s="8"/>
      <c r="M32" s="86"/>
      <c r="N32" s="75"/>
      <c r="O32" s="8"/>
    </row>
    <row r="33" spans="1:15" ht="12.75" customHeight="1">
      <c r="A33" s="71"/>
      <c r="B33" s="288"/>
      <c r="C33" s="1"/>
      <c r="D33" s="1"/>
      <c r="E33" s="51">
        <f t="shared" ref="E33:H34" si="1">E20</f>
        <v>2022</v>
      </c>
      <c r="F33" s="51">
        <f t="shared" si="1"/>
        <v>2023</v>
      </c>
      <c r="G33" s="51">
        <f t="shared" si="1"/>
        <v>2024</v>
      </c>
      <c r="H33" s="245">
        <f t="shared" si="1"/>
        <v>2025</v>
      </c>
      <c r="I33" s="11" t="str">
        <f>IF(H35+H36+H37+H38&gt;1,"Pro Jahr nur höchste Liga eintragen"," ")</f>
        <v xml:space="preserve"> </v>
      </c>
      <c r="J33" s="172"/>
      <c r="K33" s="8"/>
      <c r="L33" s="8"/>
      <c r="M33" s="86"/>
      <c r="N33" s="75"/>
      <c r="O33" s="8"/>
    </row>
    <row r="34" spans="1:15" ht="12.75" customHeight="1" thickBot="1">
      <c r="A34" s="71"/>
      <c r="B34" s="288"/>
      <c r="C34" s="1"/>
      <c r="D34" s="1"/>
      <c r="E34" s="53">
        <f t="shared" si="1"/>
        <v>2023</v>
      </c>
      <c r="F34" s="53">
        <f t="shared" si="1"/>
        <v>2024</v>
      </c>
      <c r="G34" s="53">
        <f t="shared" si="1"/>
        <v>2025</v>
      </c>
      <c r="H34" s="53">
        <f t="shared" si="1"/>
        <v>2026</v>
      </c>
      <c r="I34" s="4"/>
      <c r="J34" s="172"/>
      <c r="K34" s="8"/>
      <c r="L34" s="8"/>
      <c r="M34" s="86"/>
      <c r="N34" s="75"/>
      <c r="O34" s="8"/>
    </row>
    <row r="35" spans="1:15" ht="15" customHeight="1" thickBot="1">
      <c r="A35" s="71"/>
      <c r="B35" s="252" t="s">
        <v>71</v>
      </c>
      <c r="C35" s="264">
        <f>C10</f>
        <v>0</v>
      </c>
      <c r="D35" s="1"/>
      <c r="E35" s="242"/>
      <c r="F35" s="242"/>
      <c r="G35" s="242"/>
      <c r="H35" s="242"/>
      <c r="I35" s="168" t="s">
        <v>47</v>
      </c>
      <c r="J35" s="172"/>
      <c r="K35" s="8"/>
      <c r="L35" s="8"/>
      <c r="M35" s="86"/>
      <c r="N35" s="75"/>
      <c r="O35" s="8"/>
    </row>
    <row r="36" spans="1:15" ht="15" customHeight="1" thickBot="1">
      <c r="A36" s="71"/>
      <c r="B36" s="173"/>
      <c r="C36" s="1"/>
      <c r="D36" s="1"/>
      <c r="E36" s="242"/>
      <c r="F36" s="242"/>
      <c r="G36" s="242"/>
      <c r="H36" s="242"/>
      <c r="I36" s="168" t="s">
        <v>19</v>
      </c>
      <c r="J36" s="172"/>
      <c r="K36" s="8"/>
      <c r="L36" s="8"/>
      <c r="M36" s="86"/>
      <c r="N36" s="75"/>
      <c r="O36" s="8"/>
    </row>
    <row r="37" spans="1:15" ht="15" customHeight="1" thickBot="1">
      <c r="A37" s="71"/>
      <c r="B37" s="262"/>
      <c r="C37" s="1"/>
      <c r="D37" s="1"/>
      <c r="E37" s="242"/>
      <c r="F37" s="242"/>
      <c r="G37" s="242"/>
      <c r="H37" s="242"/>
      <c r="I37" s="168" t="s">
        <v>25</v>
      </c>
      <c r="J37" s="172"/>
      <c r="K37" s="8"/>
      <c r="L37" s="8"/>
      <c r="M37" s="86"/>
      <c r="N37" s="75"/>
      <c r="O37" s="8"/>
    </row>
    <row r="38" spans="1:15" ht="15" customHeight="1" thickBot="1">
      <c r="A38" s="71"/>
      <c r="B38" s="173"/>
      <c r="C38" s="1"/>
      <c r="D38" s="1"/>
      <c r="E38" s="242"/>
      <c r="F38" s="242"/>
      <c r="G38" s="242"/>
      <c r="H38" s="242"/>
      <c r="I38" s="168" t="s">
        <v>26</v>
      </c>
      <c r="J38" s="172"/>
      <c r="K38" s="8"/>
      <c r="L38" s="8"/>
      <c r="M38" s="86"/>
      <c r="N38" s="75"/>
      <c r="O38" s="8"/>
    </row>
    <row r="39" spans="1:15" ht="4.5" customHeight="1" thickBot="1">
      <c r="A39" s="71"/>
      <c r="B39" s="174"/>
      <c r="C39" s="175"/>
      <c r="D39" s="175"/>
      <c r="E39" s="175"/>
      <c r="F39" s="175"/>
      <c r="G39" s="175"/>
      <c r="H39" s="175"/>
      <c r="I39" s="176"/>
      <c r="J39" s="177"/>
      <c r="K39" s="8"/>
      <c r="L39" s="8"/>
      <c r="M39" s="86"/>
      <c r="N39" s="75"/>
      <c r="O39" s="8"/>
    </row>
    <row r="40" spans="1:15" ht="12.75" customHeight="1" thickTop="1">
      <c r="A40" s="71"/>
      <c r="B40" s="6"/>
      <c r="C40" s="1"/>
      <c r="D40" s="1"/>
      <c r="E40" s="1"/>
      <c r="F40" s="1"/>
      <c r="G40" s="1"/>
      <c r="H40" s="1"/>
      <c r="I40" s="4"/>
      <c r="J40" s="8"/>
      <c r="K40" s="8"/>
      <c r="L40" s="8"/>
      <c r="M40" s="86"/>
      <c r="N40" s="75"/>
      <c r="O40" s="8"/>
    </row>
    <row r="41" spans="1:15" ht="15" customHeight="1" thickBot="1">
      <c r="A41" s="157"/>
      <c r="B41" s="253" t="s">
        <v>72</v>
      </c>
      <c r="C41" s="263">
        <f>C8</f>
        <v>0</v>
      </c>
      <c r="D41" s="199"/>
      <c r="E41" s="199"/>
      <c r="F41" s="199"/>
      <c r="G41" s="199"/>
      <c r="H41" s="258"/>
      <c r="I41" s="111"/>
      <c r="J41" s="111"/>
      <c r="K41" s="112"/>
      <c r="L41" s="112"/>
      <c r="M41" s="86"/>
      <c r="N41" s="75"/>
      <c r="O41" s="8"/>
    </row>
    <row r="42" spans="1:15" ht="15.75" customHeight="1" thickBot="1">
      <c r="A42" s="157"/>
      <c r="B42" s="253" t="s">
        <v>73</v>
      </c>
      <c r="C42" s="266"/>
      <c r="D42" s="199"/>
      <c r="E42" s="199"/>
      <c r="F42" s="199"/>
      <c r="G42" s="259"/>
      <c r="H42" s="259" t="s">
        <v>45</v>
      </c>
      <c r="I42" s="113" t="s">
        <v>23</v>
      </c>
      <c r="J42" s="192">
        <f>Auswertung!J28</f>
        <v>0</v>
      </c>
      <c r="K42" s="114"/>
      <c r="L42" s="114"/>
      <c r="M42" s="86"/>
      <c r="N42" s="75"/>
      <c r="O42" s="8"/>
    </row>
    <row r="43" spans="1:15" ht="6" customHeight="1" thickBot="1">
      <c r="A43" s="157"/>
      <c r="B43" s="254"/>
      <c r="C43" s="199"/>
      <c r="D43" s="199"/>
      <c r="E43" s="199"/>
      <c r="F43" s="199"/>
      <c r="G43" s="260"/>
      <c r="H43" s="261"/>
      <c r="I43" s="113"/>
      <c r="J43" s="115"/>
      <c r="K43" s="114"/>
      <c r="L43" s="114"/>
      <c r="M43" s="86"/>
      <c r="N43" s="75"/>
      <c r="O43" s="8"/>
    </row>
    <row r="44" spans="1:15" ht="30" customHeight="1" thickBot="1">
      <c r="A44" s="157"/>
      <c r="B44" s="255" t="s">
        <v>74</v>
      </c>
      <c r="C44" s="265"/>
      <c r="D44" s="199"/>
      <c r="E44" s="199"/>
      <c r="F44" s="199"/>
      <c r="G44" s="260"/>
      <c r="H44" s="159" t="s">
        <v>46</v>
      </c>
      <c r="I44" s="159" t="s">
        <v>23</v>
      </c>
      <c r="J44" s="191">
        <f>Auswertung!J31</f>
        <v>0</v>
      </c>
      <c r="K44" s="114"/>
      <c r="L44" s="114"/>
      <c r="M44" s="86"/>
      <c r="N44" s="75"/>
      <c r="O44" s="8"/>
    </row>
    <row r="45" spans="1:15" ht="6" customHeight="1" thickBot="1">
      <c r="A45" s="157"/>
      <c r="B45" s="253"/>
      <c r="C45" s="199"/>
      <c r="D45" s="199"/>
      <c r="E45" s="199"/>
      <c r="F45" s="199"/>
      <c r="G45" s="260"/>
      <c r="H45" s="261"/>
      <c r="I45" s="113"/>
      <c r="J45" s="115"/>
      <c r="K45" s="114"/>
      <c r="L45" s="114"/>
      <c r="M45" s="86"/>
      <c r="N45" s="75"/>
      <c r="O45" s="8"/>
    </row>
    <row r="46" spans="1:15" ht="30" customHeight="1" thickBot="1">
      <c r="A46" s="157"/>
      <c r="B46" s="256" t="str">
        <f>CONCATENATE("==&gt; Ausbildungsentschädigung ist zu Gunsten des ursprünglichen Vereins und zu Lasten des neuen Vereins.
        Dieser Betrag kann eingefordert werden bis spätestens 31. Januar ",I14)</f>
        <v>==&gt; Ausbildungsentschädigung ist zu Gunsten des ursprünglichen Vereins und zu Lasten des neuen Vereins.
        Dieser Betrag kann eingefordert werden bis spätestens 31. Januar 2027</v>
      </c>
      <c r="C46" s="257"/>
      <c r="D46" s="199"/>
      <c r="E46" s="199"/>
      <c r="F46" s="199"/>
      <c r="G46" s="199"/>
      <c r="H46" s="200" t="s">
        <v>75</v>
      </c>
      <c r="I46" s="159" t="s">
        <v>23</v>
      </c>
      <c r="J46" s="201">
        <f>J42-J44</f>
        <v>0</v>
      </c>
      <c r="K46" s="114"/>
      <c r="L46" s="114"/>
      <c r="M46" s="86"/>
      <c r="N46" s="75"/>
      <c r="O46" s="8"/>
    </row>
    <row r="47" spans="1:15" ht="6" customHeight="1">
      <c r="A47" s="157"/>
      <c r="B47" s="163"/>
      <c r="C47" s="158"/>
      <c r="D47" s="158"/>
      <c r="E47" s="158"/>
      <c r="F47" s="158"/>
      <c r="G47" s="159"/>
      <c r="H47" s="112"/>
      <c r="I47" s="113"/>
      <c r="J47" s="115"/>
      <c r="K47" s="114"/>
      <c r="L47" s="114"/>
      <c r="M47" s="86"/>
      <c r="N47" s="75"/>
      <c r="O47" s="8"/>
    </row>
    <row r="48" spans="1:15" ht="5.25" customHeight="1" thickBot="1">
      <c r="A48" s="160"/>
      <c r="B48" s="161"/>
      <c r="C48" s="162"/>
      <c r="D48" s="162"/>
      <c r="E48" s="162"/>
      <c r="F48" s="162"/>
      <c r="G48" s="162"/>
      <c r="H48" s="120"/>
      <c r="I48" s="121"/>
      <c r="J48" s="122"/>
      <c r="K48" s="122"/>
      <c r="L48" s="122"/>
      <c r="M48" s="122"/>
      <c r="N48" s="123"/>
      <c r="O48" s="8"/>
    </row>
    <row r="49" spans="1:14" ht="14.4" thickTop="1">
      <c r="A49" s="8"/>
      <c r="B49" s="193"/>
      <c r="C49" s="1"/>
      <c r="D49" s="1"/>
      <c r="E49" s="1"/>
      <c r="F49" s="1"/>
      <c r="G49" s="1"/>
      <c r="H49" s="1"/>
      <c r="I49" s="4"/>
      <c r="J49" s="8"/>
      <c r="K49" s="8"/>
      <c r="L49" s="8"/>
      <c r="M49" s="8"/>
      <c r="N49" s="8"/>
    </row>
  </sheetData>
  <sheetProtection selectLockedCells="1"/>
  <protectedRanges>
    <protectedRange password="CDD0" sqref="C41 B42:B52 A41:A52 A1:B40" name="Fragetext"/>
    <protectedRange password="CDD0" sqref="H43 H15:I18 D48:F52 E47:F47 C9:C11 F15:F18 C7:I7 C45:D52 D41:E44 C15:C23 F43:F44 H41:I41 J41:K43 C1:K5 I42:I43 C42:C44 J10:L11 H44:K44 G45:K52 C24:D40 E35:K40 E30:E32 J12:K34 I24:I30 F32:I32 G22:I23 D19:I19 E33:I34 D20 E24:H29 D5:I14 I20:I21 J7:K9" name="sämtlicher Fragetext und Erläuterungstext"/>
    <protectedRange password="CDD0" sqref="E20:H21" name="sämtlicher Fragetext und Erläuterungstext_1"/>
    <protectedRange password="CDD0" sqref="J6:K6" name="sämtlicher Fragetext und Erläuterungstext_2"/>
  </protectedRanges>
  <mergeCells count="6">
    <mergeCell ref="J6:K6"/>
    <mergeCell ref="B15:B17"/>
    <mergeCell ref="E19:H19"/>
    <mergeCell ref="E12:G12"/>
    <mergeCell ref="B30:B34"/>
    <mergeCell ref="E32:H32"/>
  </mergeCells>
  <phoneticPr fontId="2" type="noConversion"/>
  <printOptions horizontalCentered="1" verticalCentered="1"/>
  <pageMargins left="0.39370078740157483" right="0.39370078740157483" top="0.43307086614173229" bottom="0.55118110236220474" header="0.39370078740157483" footer="0.27559055118110237"/>
  <pageSetup paperSize="9" scale="73" orientation="landscape" r:id="rId1"/>
  <headerFooter alignWithMargins="0">
    <oddFooter>&amp;L&amp;8Rechner Ausbildungsentschädigung 2013/2014&amp;R&amp;8Swiss Volley</oddFooter>
  </headerFooter>
  <ignoredErrors>
    <ignoredError sqref="C22 I32:I33 E30:E31 I22 C35 C16 C41" emptyCellReference="1"/>
    <ignoredError sqref="H15" formulaRange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/>
  <dimension ref="A1:L26"/>
  <sheetViews>
    <sheetView topLeftCell="A2" zoomScale="150" workbookViewId="0">
      <selection activeCell="A11" sqref="A11"/>
    </sheetView>
  </sheetViews>
  <sheetFormatPr baseColWidth="10" defaultColWidth="10.88671875" defaultRowHeight="13.2"/>
  <cols>
    <col min="6" max="6" width="1.109375" customWidth="1"/>
  </cols>
  <sheetData>
    <row r="1" spans="1:12" ht="21" thickBot="1">
      <c r="A1" s="17" t="s">
        <v>20</v>
      </c>
      <c r="B1" s="18"/>
      <c r="C1" s="18"/>
      <c r="D1" s="18"/>
      <c r="E1" s="18"/>
      <c r="F1" s="44"/>
      <c r="G1" s="44"/>
      <c r="H1" s="44"/>
      <c r="I1" s="44"/>
      <c r="J1" s="44"/>
      <c r="K1" s="44"/>
      <c r="L1" s="45"/>
    </row>
    <row r="2" spans="1:12" ht="27.75" customHeight="1">
      <c r="A2" s="19"/>
      <c r="B2" s="291" t="s">
        <v>33</v>
      </c>
      <c r="C2" s="292"/>
      <c r="D2" s="292"/>
      <c r="E2" s="293"/>
      <c r="F2" s="8"/>
      <c r="G2" s="8"/>
      <c r="H2" s="8"/>
      <c r="I2" s="8"/>
      <c r="J2" s="8"/>
      <c r="K2" s="8"/>
      <c r="L2" s="46"/>
    </row>
    <row r="3" spans="1:12" ht="29.25" customHeight="1" thickBot="1">
      <c r="A3" s="20" t="s">
        <v>21</v>
      </c>
      <c r="B3" s="21" t="s">
        <v>22</v>
      </c>
      <c r="C3" s="22" t="s">
        <v>49</v>
      </c>
      <c r="D3" s="23" t="s">
        <v>50</v>
      </c>
      <c r="E3" s="24" t="s">
        <v>51</v>
      </c>
      <c r="F3" s="8"/>
      <c r="G3" s="8"/>
      <c r="H3" s="8"/>
      <c r="I3" s="8"/>
      <c r="J3" s="8"/>
      <c r="K3" s="8"/>
      <c r="L3" s="46"/>
    </row>
    <row r="4" spans="1:12" ht="15.6">
      <c r="A4" s="25" t="s">
        <v>24</v>
      </c>
      <c r="B4" s="220">
        <v>100</v>
      </c>
      <c r="C4" s="221">
        <v>100</v>
      </c>
      <c r="D4" s="222">
        <v>100</v>
      </c>
      <c r="E4" s="223">
        <v>200</v>
      </c>
      <c r="F4" s="8"/>
      <c r="G4" s="8"/>
      <c r="H4" s="8"/>
      <c r="I4" s="8"/>
      <c r="J4" s="8"/>
      <c r="K4" s="8"/>
      <c r="L4" s="46"/>
    </row>
    <row r="5" spans="1:12" ht="15.6">
      <c r="A5" s="30" t="s">
        <v>25</v>
      </c>
      <c r="B5" s="224">
        <v>150</v>
      </c>
      <c r="C5" s="225">
        <v>125</v>
      </c>
      <c r="D5" s="226">
        <v>150</v>
      </c>
      <c r="E5" s="227">
        <v>300</v>
      </c>
      <c r="F5" s="8"/>
      <c r="G5" s="8"/>
      <c r="H5" s="8"/>
      <c r="I5" s="8"/>
      <c r="J5" s="8"/>
      <c r="K5" s="8"/>
      <c r="L5" s="46"/>
    </row>
    <row r="6" spans="1:12" ht="16.2" thickBot="1">
      <c r="A6" s="35" t="s">
        <v>26</v>
      </c>
      <c r="B6" s="228">
        <v>250</v>
      </c>
      <c r="C6" s="229">
        <v>200</v>
      </c>
      <c r="D6" s="230">
        <v>250</v>
      </c>
      <c r="E6" s="231">
        <v>500</v>
      </c>
      <c r="F6" s="8"/>
      <c r="G6" s="8"/>
      <c r="H6" s="8"/>
      <c r="I6" s="8"/>
      <c r="J6" s="8"/>
      <c r="K6" s="8"/>
      <c r="L6" s="46"/>
    </row>
    <row r="7" spans="1:12">
      <c r="A7" s="40"/>
      <c r="B7" s="8"/>
      <c r="C7" s="8"/>
      <c r="D7" s="8"/>
      <c r="E7" s="8"/>
      <c r="F7" s="8"/>
      <c r="G7" s="8"/>
      <c r="H7" s="8"/>
      <c r="I7" s="8"/>
      <c r="J7" s="8"/>
      <c r="K7" s="8"/>
      <c r="L7" s="46"/>
    </row>
    <row r="8" spans="1:12">
      <c r="A8" s="40" t="s">
        <v>52</v>
      </c>
      <c r="B8" s="8"/>
      <c r="C8" s="8"/>
      <c r="D8" s="8"/>
      <c r="E8" s="8"/>
      <c r="F8" s="8"/>
      <c r="G8" s="8"/>
      <c r="H8" s="8"/>
      <c r="I8" s="8"/>
      <c r="J8" s="8"/>
      <c r="K8" s="8"/>
      <c r="L8" s="46"/>
    </row>
    <row r="9" spans="1:12">
      <c r="A9" s="40"/>
      <c r="B9" s="8"/>
      <c r="C9" s="8"/>
      <c r="D9" s="8"/>
      <c r="E9" s="8"/>
      <c r="F9" s="8"/>
      <c r="G9" s="8"/>
      <c r="H9" s="8"/>
      <c r="I9" s="8"/>
      <c r="J9" s="8"/>
      <c r="K9" s="8"/>
      <c r="L9" s="46"/>
    </row>
    <row r="10" spans="1:12" ht="13.8" thickBot="1">
      <c r="A10" s="232" t="s">
        <v>59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46"/>
    </row>
    <row r="11" spans="1:12" ht="14.4" thickBot="1">
      <c r="A11" s="274">
        <v>2027</v>
      </c>
      <c r="B11" s="233" t="s">
        <v>82</v>
      </c>
      <c r="C11" s="8"/>
      <c r="D11" s="8"/>
      <c r="E11" s="234">
        <f>A11</f>
        <v>2027</v>
      </c>
      <c r="F11" s="235" t="s">
        <v>10</v>
      </c>
      <c r="G11" s="235">
        <f>E11+1</f>
        <v>2028</v>
      </c>
      <c r="H11" s="276" t="s">
        <v>83</v>
      </c>
      <c r="I11" s="8"/>
      <c r="J11" s="8"/>
      <c r="K11" s="8"/>
      <c r="L11" s="46"/>
    </row>
    <row r="12" spans="1:12" ht="16.2" thickBot="1">
      <c r="A12" s="275">
        <f>A11-23</f>
        <v>2004</v>
      </c>
      <c r="B12" s="236" t="s">
        <v>60</v>
      </c>
      <c r="C12" s="8"/>
      <c r="D12" s="8"/>
      <c r="E12" s="8"/>
      <c r="F12" s="8"/>
      <c r="G12" s="8"/>
      <c r="H12" s="8"/>
      <c r="I12" s="8"/>
      <c r="J12" s="8"/>
      <c r="K12" s="8"/>
      <c r="L12" s="46"/>
    </row>
    <row r="13" spans="1:12">
      <c r="A13" s="40"/>
      <c r="B13" s="8"/>
      <c r="C13" s="8"/>
      <c r="D13" s="8"/>
      <c r="E13" s="8"/>
      <c r="F13" s="8"/>
      <c r="G13" s="8"/>
      <c r="H13" s="8"/>
      <c r="I13" s="8"/>
      <c r="J13" s="8"/>
      <c r="K13" s="8"/>
      <c r="L13" s="46"/>
    </row>
    <row r="14" spans="1:12">
      <c r="A14" s="40"/>
      <c r="B14" s="8"/>
      <c r="C14" s="8"/>
      <c r="D14" s="8"/>
      <c r="E14" s="8"/>
      <c r="F14" s="8"/>
      <c r="G14" s="8"/>
      <c r="H14" s="8"/>
      <c r="I14" s="8"/>
      <c r="J14" s="8"/>
      <c r="K14" s="8"/>
      <c r="L14" s="46"/>
    </row>
    <row r="15" spans="1:12">
      <c r="A15" s="40"/>
      <c r="B15" s="8"/>
      <c r="C15" s="8"/>
      <c r="D15" s="8"/>
      <c r="E15" s="8"/>
      <c r="F15" s="8"/>
      <c r="G15" s="8"/>
      <c r="H15" s="8"/>
      <c r="I15" s="8"/>
      <c r="J15" s="8"/>
      <c r="K15" s="8"/>
      <c r="L15" s="46"/>
    </row>
    <row r="16" spans="1:12">
      <c r="A16" s="205" t="s">
        <v>54</v>
      </c>
      <c r="B16" s="206"/>
      <c r="C16" s="206"/>
      <c r="D16" s="206"/>
      <c r="E16" s="206"/>
      <c r="F16" s="206"/>
      <c r="G16" s="206"/>
      <c r="H16" s="206"/>
      <c r="I16" s="206"/>
      <c r="J16" s="207"/>
      <c r="K16" s="8"/>
      <c r="L16" s="46"/>
    </row>
    <row r="17" spans="1:12">
      <c r="A17" s="208" t="s">
        <v>55</v>
      </c>
      <c r="B17" s="209"/>
      <c r="C17" s="209"/>
      <c r="D17" s="209"/>
      <c r="E17" s="209"/>
      <c r="F17" s="209"/>
      <c r="G17" s="209"/>
      <c r="H17" s="209"/>
      <c r="I17" s="209"/>
      <c r="J17" s="210"/>
      <c r="K17" s="8"/>
      <c r="L17" s="46"/>
    </row>
    <row r="18" spans="1:12">
      <c r="A18" s="211" t="s">
        <v>56</v>
      </c>
      <c r="B18" s="212"/>
      <c r="C18" s="212"/>
      <c r="D18" s="212"/>
      <c r="E18" s="212"/>
      <c r="F18" s="212"/>
      <c r="G18" s="212"/>
      <c r="H18" s="212"/>
      <c r="I18" s="212"/>
      <c r="J18" s="213"/>
      <c r="K18" s="8"/>
      <c r="L18" s="46"/>
    </row>
    <row r="19" spans="1:12">
      <c r="A19" s="40"/>
      <c r="B19" s="8"/>
      <c r="C19" s="8"/>
      <c r="D19" s="8"/>
      <c r="E19" s="8"/>
      <c r="F19" s="8"/>
      <c r="G19" s="8"/>
      <c r="H19" s="8"/>
      <c r="I19" s="8"/>
      <c r="J19" s="8"/>
      <c r="K19" s="8"/>
      <c r="L19" s="46"/>
    </row>
    <row r="20" spans="1:12">
      <c r="A20" s="40"/>
      <c r="B20" s="8"/>
      <c r="C20" s="8"/>
      <c r="D20" s="8"/>
      <c r="E20" s="8"/>
      <c r="F20" s="8"/>
      <c r="G20" s="8"/>
      <c r="H20" s="8"/>
      <c r="I20" s="8"/>
      <c r="J20" s="8"/>
      <c r="K20" s="8"/>
      <c r="L20" s="46"/>
    </row>
    <row r="21" spans="1:12">
      <c r="A21" s="40"/>
      <c r="B21" s="8"/>
      <c r="C21" s="8"/>
      <c r="D21" s="8"/>
      <c r="E21" s="8"/>
      <c r="F21" s="8"/>
      <c r="G21" s="8"/>
      <c r="H21" s="8"/>
      <c r="I21" s="8"/>
      <c r="J21" s="8"/>
      <c r="K21" s="8"/>
      <c r="L21" s="46"/>
    </row>
    <row r="22" spans="1:12">
      <c r="A22" s="40"/>
      <c r="B22" s="8"/>
      <c r="C22" s="8"/>
      <c r="D22" s="8"/>
      <c r="E22" s="8"/>
      <c r="F22" s="8"/>
      <c r="G22" s="8"/>
      <c r="H22" s="8"/>
      <c r="I22" s="8"/>
      <c r="J22" s="8"/>
      <c r="K22" s="8"/>
      <c r="L22" s="46"/>
    </row>
    <row r="23" spans="1:12">
      <c r="A23" s="40"/>
      <c r="B23" s="8"/>
      <c r="C23" s="8"/>
      <c r="D23" s="8"/>
      <c r="E23" s="8"/>
      <c r="F23" s="8"/>
      <c r="G23" s="8"/>
      <c r="H23" s="8"/>
      <c r="I23" s="8"/>
      <c r="J23" s="8"/>
      <c r="K23" s="8"/>
      <c r="L23" s="46"/>
    </row>
    <row r="24" spans="1:12">
      <c r="A24" s="40"/>
      <c r="B24" s="8"/>
      <c r="C24" s="8"/>
      <c r="D24" s="8"/>
      <c r="E24" s="8"/>
      <c r="F24" s="8"/>
      <c r="G24" s="8"/>
      <c r="H24" s="8"/>
      <c r="I24" s="8"/>
      <c r="J24" s="8"/>
      <c r="K24" s="8"/>
      <c r="L24" s="46"/>
    </row>
    <row r="25" spans="1:12">
      <c r="A25" s="40"/>
      <c r="B25" s="8"/>
      <c r="C25" s="8"/>
      <c r="D25" s="8"/>
      <c r="E25" s="8"/>
      <c r="F25" s="8"/>
      <c r="G25" s="8"/>
      <c r="H25" s="8"/>
      <c r="I25" s="8"/>
      <c r="J25" s="8"/>
      <c r="K25" s="8"/>
      <c r="L25" s="46"/>
    </row>
    <row r="26" spans="1:12" ht="13.8" thickBot="1">
      <c r="A26" s="49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8"/>
    </row>
  </sheetData>
  <sheetProtection password="CDD0" sheet="1" selectLockedCells="1"/>
  <mergeCells count="1">
    <mergeCell ref="B2:E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workbookViewId="0">
      <selection activeCell="B6" sqref="B6"/>
    </sheetView>
  </sheetViews>
  <sheetFormatPr baseColWidth="10" defaultRowHeight="13.2"/>
  <cols>
    <col min="1" max="1" width="4.88671875" bestFit="1" customWidth="1"/>
    <col min="2" max="2" width="10.109375" bestFit="1" customWidth="1"/>
    <col min="3" max="3" width="40.5546875" bestFit="1" customWidth="1"/>
  </cols>
  <sheetData>
    <row r="1" spans="1:3">
      <c r="A1" s="272" t="s">
        <v>77</v>
      </c>
      <c r="B1" s="273">
        <v>43819</v>
      </c>
      <c r="C1" t="s">
        <v>78</v>
      </c>
    </row>
    <row r="2" spans="1:3">
      <c r="C2" t="s">
        <v>79</v>
      </c>
    </row>
    <row r="3" spans="1:3">
      <c r="A3" s="272" t="s">
        <v>80</v>
      </c>
      <c r="B3" s="273">
        <v>43840</v>
      </c>
      <c r="C3" t="s">
        <v>81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O54"/>
  <sheetViews>
    <sheetView zoomScale="115" zoomScaleNormal="110" zoomScaleSheetLayoutView="100" workbookViewId="0">
      <selection activeCell="C10" sqref="C10"/>
    </sheetView>
  </sheetViews>
  <sheetFormatPr baseColWidth="10" defaultColWidth="11.44140625" defaultRowHeight="13.8"/>
  <cols>
    <col min="1" max="1" width="1.88671875" style="63" customWidth="1"/>
    <col min="2" max="2" width="90.6640625" style="41" customWidth="1"/>
    <col min="3" max="3" width="19.44140625" style="124" customWidth="1"/>
    <col min="4" max="4" width="1" style="124" customWidth="1"/>
    <col min="5" max="8" width="4.88671875" style="124" customWidth="1"/>
    <col min="9" max="9" width="6.109375" style="125" customWidth="1"/>
    <col min="10" max="10" width="17" style="63" customWidth="1"/>
    <col min="11" max="12" width="0.6640625" style="63" customWidth="1"/>
    <col min="13" max="13" width="1.88671875" style="63" customWidth="1"/>
    <col min="14" max="14" width="1.33203125" style="63" customWidth="1"/>
    <col min="15" max="15" width="81" style="63" customWidth="1"/>
    <col min="16" max="16384" width="11.44140625" style="63"/>
  </cols>
  <sheetData>
    <row r="1" spans="1:15" ht="6" customHeight="1" thickTop="1">
      <c r="A1" s="57"/>
      <c r="B1" s="58"/>
      <c r="C1" s="59"/>
      <c r="D1" s="59"/>
      <c r="E1" s="59"/>
      <c r="F1" s="59"/>
      <c r="G1" s="59"/>
      <c r="H1" s="59"/>
      <c r="I1" s="60"/>
      <c r="J1" s="61"/>
      <c r="K1" s="61"/>
      <c r="L1" s="61"/>
      <c r="M1" s="61"/>
      <c r="N1" s="62"/>
      <c r="O1" s="8"/>
    </row>
    <row r="2" spans="1:15" s="13" customFormat="1" ht="21" customHeight="1">
      <c r="A2" s="64"/>
      <c r="B2" s="127" t="s">
        <v>11</v>
      </c>
      <c r="C2" s="128"/>
      <c r="D2" s="128"/>
      <c r="E2" s="128"/>
      <c r="F2" s="128"/>
      <c r="G2" s="128"/>
      <c r="H2" s="128"/>
      <c r="I2" s="129"/>
      <c r="J2" s="130" t="s">
        <v>76</v>
      </c>
      <c r="K2" s="131"/>
      <c r="L2" s="131"/>
      <c r="M2" s="69"/>
      <c r="N2" s="70"/>
      <c r="O2" s="5"/>
    </row>
    <row r="3" spans="1:15" ht="5.25" customHeight="1">
      <c r="A3" s="71"/>
      <c r="B3" s="72"/>
      <c r="C3" s="73"/>
      <c r="D3" s="73"/>
      <c r="E3" s="73"/>
      <c r="F3" s="73"/>
      <c r="G3" s="73"/>
      <c r="H3" s="73"/>
      <c r="I3" s="74"/>
      <c r="J3" s="8"/>
      <c r="K3" s="8"/>
      <c r="L3" s="8"/>
      <c r="M3" s="8"/>
      <c r="N3" s="75"/>
      <c r="O3" s="8"/>
    </row>
    <row r="4" spans="1:15" s="84" customFormat="1" ht="18" customHeight="1">
      <c r="A4" s="76"/>
      <c r="B4" s="77" t="s">
        <v>12</v>
      </c>
      <c r="C4" s="132" t="s">
        <v>13</v>
      </c>
      <c r="D4" s="133"/>
      <c r="E4" s="133"/>
      <c r="F4" s="134"/>
      <c r="G4" s="134">
        <f>'AE-Rechner mehrfach'!G4</f>
        <v>2026</v>
      </c>
      <c r="H4" s="135" t="s">
        <v>10</v>
      </c>
      <c r="I4" s="136">
        <f>'AE-Rechner mehrfach'!I4</f>
        <v>2027</v>
      </c>
      <c r="J4" s="81"/>
      <c r="K4" s="81"/>
      <c r="L4" s="81"/>
      <c r="M4" s="81"/>
      <c r="N4" s="82"/>
      <c r="O4" s="83"/>
    </row>
    <row r="5" spans="1:15" ht="6" customHeight="1" thickBot="1">
      <c r="A5" s="71"/>
      <c r="B5" s="6"/>
      <c r="C5" s="1"/>
      <c r="D5" s="1"/>
      <c r="E5" s="1"/>
      <c r="F5" s="1"/>
      <c r="G5" s="1"/>
      <c r="H5" s="1"/>
      <c r="I5" s="4"/>
      <c r="J5" s="8"/>
      <c r="K5" s="85"/>
      <c r="L5" s="85"/>
      <c r="M5" s="86"/>
      <c r="N5" s="75"/>
      <c r="O5" s="8"/>
    </row>
    <row r="6" spans="1:15" s="13" customFormat="1" ht="15" customHeight="1" thickBot="1">
      <c r="A6" s="64"/>
      <c r="B6" s="87" t="s">
        <v>14</v>
      </c>
      <c r="C6" s="88">
        <f>IF('AE-Rechner mehrfach'!C6&gt;(TarifeAb1213!A12-1),1,0)</f>
        <v>0</v>
      </c>
      <c r="D6" s="89"/>
      <c r="E6" s="2" t="s">
        <v>58</v>
      </c>
      <c r="F6" s="2"/>
      <c r="G6" s="42"/>
      <c r="H6" s="7"/>
      <c r="I6" s="90"/>
      <c r="J6" s="5"/>
      <c r="K6" s="91"/>
      <c r="L6" s="91"/>
      <c r="M6" s="92"/>
      <c r="N6" s="70"/>
      <c r="O6" s="5"/>
    </row>
    <row r="7" spans="1:15" ht="6" customHeight="1" thickBot="1">
      <c r="A7" s="71"/>
      <c r="B7" s="93"/>
      <c r="C7" s="1"/>
      <c r="D7" s="1"/>
      <c r="E7" s="94"/>
      <c r="F7" s="94"/>
      <c r="G7" s="94"/>
      <c r="H7" s="1"/>
      <c r="I7" s="4"/>
      <c r="J7" s="8"/>
      <c r="K7" s="85"/>
      <c r="L7" s="85"/>
      <c r="M7" s="86"/>
      <c r="N7" s="75"/>
      <c r="O7" s="8"/>
    </row>
    <row r="8" spans="1:15" s="13" customFormat="1" ht="15" customHeight="1" thickBot="1">
      <c r="A8" s="64"/>
      <c r="B8" s="95" t="s">
        <v>15</v>
      </c>
      <c r="C8" s="96">
        <f>'AE-Rechner mehrfach'!C8</f>
        <v>0</v>
      </c>
      <c r="D8" s="97"/>
      <c r="E8" s="98" t="s">
        <v>16</v>
      </c>
      <c r="F8" s="98"/>
      <c r="G8" s="42"/>
      <c r="H8" s="7"/>
      <c r="I8" s="90"/>
      <c r="J8" s="5"/>
      <c r="K8" s="91"/>
      <c r="L8" s="91"/>
      <c r="M8" s="92"/>
      <c r="N8" s="70"/>
      <c r="O8" s="5"/>
    </row>
    <row r="9" spans="1:15" ht="6" customHeight="1" thickBot="1">
      <c r="A9" s="71"/>
      <c r="B9" s="99"/>
      <c r="C9" s="1"/>
      <c r="D9" s="1"/>
      <c r="E9" s="94"/>
      <c r="F9" s="94"/>
      <c r="G9" s="94"/>
      <c r="H9" s="1"/>
      <c r="I9" s="4"/>
      <c r="J9" s="8"/>
      <c r="K9" s="85"/>
      <c r="L9" s="85"/>
      <c r="M9" s="86"/>
      <c r="N9" s="75"/>
      <c r="O9" s="8"/>
    </row>
    <row r="10" spans="1:15" s="13" customFormat="1" ht="15" customHeight="1" thickBot="1">
      <c r="A10" s="64"/>
      <c r="B10" s="100" t="s">
        <v>18</v>
      </c>
      <c r="C10" s="178">
        <f>'AE-Rechner mehrfach'!C12</f>
        <v>0</v>
      </c>
      <c r="D10" s="101"/>
      <c r="E10" s="300" t="s">
        <v>36</v>
      </c>
      <c r="F10" s="301"/>
      <c r="G10" s="301"/>
      <c r="H10" s="302"/>
      <c r="I10" s="214"/>
      <c r="J10" s="5"/>
      <c r="K10" s="91"/>
      <c r="L10" s="91"/>
      <c r="M10" s="92"/>
      <c r="N10" s="70"/>
      <c r="O10" s="5"/>
    </row>
    <row r="11" spans="1:15" ht="12.75" customHeight="1" thickBot="1">
      <c r="A11" s="71"/>
      <c r="B11" s="93"/>
      <c r="C11" s="1"/>
      <c r="D11" s="1"/>
      <c r="E11" s="143" t="s">
        <v>27</v>
      </c>
      <c r="F11" s="145" t="s">
        <v>28</v>
      </c>
      <c r="G11" s="148" t="s">
        <v>29</v>
      </c>
      <c r="H11" s="151" t="s">
        <v>30</v>
      </c>
      <c r="I11" s="215"/>
      <c r="J11" s="8"/>
      <c r="K11" s="85"/>
      <c r="L11" s="85"/>
      <c r="M11" s="86"/>
      <c r="N11" s="75"/>
      <c r="O11" s="8"/>
    </row>
    <row r="12" spans="1:15" ht="15" customHeight="1" thickBot="1">
      <c r="A12" s="71"/>
      <c r="B12" s="294" t="s">
        <v>43</v>
      </c>
      <c r="C12" s="1"/>
      <c r="D12" s="1"/>
      <c r="E12" s="144">
        <f>TarifeAb1213!B4*Auswertung!$I12</f>
        <v>0</v>
      </c>
      <c r="F12" s="146">
        <f>TarifeAb1213!C4*Auswertung!$I12</f>
        <v>0</v>
      </c>
      <c r="G12" s="149">
        <f>TarifeAb1213!D4*Auswertung!$I12</f>
        <v>0</v>
      </c>
      <c r="H12" s="152">
        <f>TarifeAb1213!E4*Auswertung!$I12</f>
        <v>0</v>
      </c>
      <c r="I12" s="181">
        <f>'AE-Rechner mehrfach'!I15*C6</f>
        <v>0</v>
      </c>
      <c r="J12" s="10" t="s">
        <v>19</v>
      </c>
      <c r="K12" s="85"/>
      <c r="L12" s="85"/>
      <c r="M12" s="86"/>
      <c r="N12" s="75"/>
      <c r="O12" s="8"/>
    </row>
    <row r="13" spans="1:15" ht="15" customHeight="1" thickBot="1">
      <c r="A13" s="71"/>
      <c r="B13" s="294"/>
      <c r="C13" s="180">
        <f>C10</f>
        <v>0</v>
      </c>
      <c r="D13" s="1"/>
      <c r="E13" s="144">
        <f>TarifeAb1213!B5*Auswertung!$I13</f>
        <v>0</v>
      </c>
      <c r="F13" s="146">
        <f>TarifeAb1213!C5*Auswertung!$I13</f>
        <v>0</v>
      </c>
      <c r="G13" s="149">
        <f>TarifeAb1213!D5*Auswertung!$I13</f>
        <v>0</v>
      </c>
      <c r="H13" s="152">
        <f>TarifeAb1213!E5*Auswertung!$I13</f>
        <v>0</v>
      </c>
      <c r="I13" s="181">
        <f>'AE-Rechner mehrfach'!I16*C6</f>
        <v>0</v>
      </c>
      <c r="J13" s="10" t="s">
        <v>25</v>
      </c>
      <c r="K13" s="85"/>
      <c r="L13" s="85"/>
      <c r="M13" s="86"/>
      <c r="N13" s="75"/>
      <c r="O13" s="8"/>
    </row>
    <row r="14" spans="1:15" ht="15" customHeight="1" thickBot="1">
      <c r="A14" s="71"/>
      <c r="B14" s="295"/>
      <c r="C14" s="3"/>
      <c r="D14" s="102"/>
      <c r="E14" s="144">
        <f>TarifeAb1213!B6*Auswertung!$I14</f>
        <v>0</v>
      </c>
      <c r="F14" s="146">
        <f>TarifeAb1213!C6*Auswertung!$I14</f>
        <v>0</v>
      </c>
      <c r="G14" s="149">
        <f>TarifeAb1213!D6*Auswertung!$I14</f>
        <v>0</v>
      </c>
      <c r="H14" s="152">
        <f>TarifeAb1213!E6*Auswertung!$I14</f>
        <v>0</v>
      </c>
      <c r="I14" s="181">
        <f>'AE-Rechner mehrfach'!I17*C6</f>
        <v>0</v>
      </c>
      <c r="J14" s="10" t="s">
        <v>26</v>
      </c>
      <c r="K14" s="85"/>
      <c r="L14" s="85"/>
      <c r="M14" s="86"/>
      <c r="N14" s="75"/>
      <c r="O14" s="8"/>
    </row>
    <row r="15" spans="1:15" ht="6" customHeight="1">
      <c r="A15" s="71"/>
      <c r="B15" s="6"/>
      <c r="C15" s="1"/>
      <c r="D15" s="1"/>
      <c r="E15" s="1"/>
      <c r="F15" s="1"/>
      <c r="G15" s="1"/>
      <c r="H15" s="1"/>
      <c r="I15" s="8"/>
      <c r="J15" s="43"/>
      <c r="K15" s="85"/>
      <c r="L15" s="85"/>
      <c r="M15" s="86"/>
      <c r="N15" s="75"/>
      <c r="O15" s="8"/>
    </row>
    <row r="16" spans="1:15" ht="14.25" customHeight="1">
      <c r="A16" s="71"/>
      <c r="B16" s="104" t="s">
        <v>37</v>
      </c>
      <c r="C16" s="1"/>
      <c r="D16" s="1"/>
      <c r="E16" s="282" t="s">
        <v>9</v>
      </c>
      <c r="F16" s="298"/>
      <c r="G16" s="298"/>
      <c r="H16" s="299"/>
      <c r="I16" s="4"/>
      <c r="J16" s="8"/>
      <c r="K16" s="85"/>
      <c r="L16" s="85"/>
      <c r="M16" s="86"/>
      <c r="N16" s="75"/>
      <c r="O16" s="8"/>
    </row>
    <row r="17" spans="1:15" ht="12.75" customHeight="1">
      <c r="A17" s="71"/>
      <c r="B17" s="105"/>
      <c r="C17" s="1"/>
      <c r="D17" s="1"/>
      <c r="E17" s="216"/>
      <c r="F17" s="216"/>
      <c r="G17" s="216"/>
      <c r="H17" s="217"/>
      <c r="I17" s="4"/>
      <c r="J17" s="8"/>
      <c r="K17" s="85"/>
      <c r="L17" s="85"/>
      <c r="M17" s="86"/>
      <c r="N17" s="75"/>
      <c r="O17" s="8"/>
    </row>
    <row r="18" spans="1:15" ht="12.75" customHeight="1" thickBot="1">
      <c r="A18" s="71"/>
      <c r="B18" s="93"/>
      <c r="C18" s="7"/>
      <c r="D18" s="7"/>
      <c r="E18" s="218"/>
      <c r="F18" s="218"/>
      <c r="G18" s="218"/>
      <c r="H18" s="219"/>
      <c r="I18" s="4"/>
      <c r="J18" s="8"/>
      <c r="K18" s="85"/>
      <c r="L18" s="85"/>
      <c r="M18" s="86"/>
      <c r="N18" s="75"/>
      <c r="O18" s="8"/>
    </row>
    <row r="19" spans="1:15" s="13" customFormat="1" ht="15.9" customHeight="1" thickBot="1">
      <c r="A19" s="64"/>
      <c r="B19" s="9" t="s">
        <v>44</v>
      </c>
      <c r="C19" s="126">
        <f>C8</f>
        <v>0</v>
      </c>
      <c r="D19" s="106"/>
      <c r="E19" s="107">
        <f>'AE-Rechner mehrfach'!E22*(SUM(E12:E14))</f>
        <v>0</v>
      </c>
      <c r="F19" s="107">
        <f>'AE-Rechner mehrfach'!F22*(SUM(E12:E14))</f>
        <v>0</v>
      </c>
      <c r="G19" s="107">
        <f>'AE-Rechner mehrfach'!G22*(SUM(E12:E14))</f>
        <v>0</v>
      </c>
      <c r="H19" s="107">
        <f>'AE-Rechner mehrfach'!H22*(SUM(E12:E14))</f>
        <v>0</v>
      </c>
      <c r="I19" s="139" t="s">
        <v>31</v>
      </c>
      <c r="J19" s="138">
        <f>SUM(E19:H19)</f>
        <v>0</v>
      </c>
      <c r="K19" s="91"/>
      <c r="L19" s="91"/>
      <c r="M19" s="92"/>
      <c r="N19" s="70"/>
      <c r="O19" s="5"/>
    </row>
    <row r="20" spans="1:15" ht="6" customHeight="1" thickBot="1">
      <c r="A20" s="71"/>
      <c r="B20" s="93"/>
      <c r="C20" s="10"/>
      <c r="D20" s="10"/>
      <c r="E20" s="109"/>
      <c r="F20" s="109"/>
      <c r="G20" s="11"/>
      <c r="H20" s="11"/>
      <c r="I20" s="4"/>
      <c r="J20" s="8"/>
      <c r="K20" s="85"/>
      <c r="L20" s="85"/>
      <c r="M20" s="86"/>
      <c r="N20" s="75"/>
      <c r="O20" s="8"/>
    </row>
    <row r="21" spans="1:15" s="13" customFormat="1" ht="30.75" customHeight="1" thickBot="1">
      <c r="A21" s="64"/>
      <c r="B21" s="9" t="s">
        <v>48</v>
      </c>
      <c r="C21" s="14" t="s">
        <v>53</v>
      </c>
      <c r="D21" s="12"/>
      <c r="E21" s="15">
        <f>'AE-Rechner mehrfach'!E24*(SUM($F12:$F14))*'AE-Rechner mehrfach'!E22</f>
        <v>0</v>
      </c>
      <c r="F21" s="15">
        <f>'AE-Rechner mehrfach'!F24*(SUM($F12:$F14))*'AE-Rechner mehrfach'!F22</f>
        <v>0</v>
      </c>
      <c r="G21" s="15">
        <f>'AE-Rechner mehrfach'!G24*(SUM($F12:$F14))*'AE-Rechner mehrfach'!G22</f>
        <v>0</v>
      </c>
      <c r="H21" s="15">
        <f>'AE-Rechner mehrfach'!H24*(SUM($F12:$F14))*'AE-Rechner mehrfach'!H22</f>
        <v>0</v>
      </c>
      <c r="I21" s="139" t="s">
        <v>31</v>
      </c>
      <c r="J21" s="140">
        <f>SUM(E21:H21)</f>
        <v>0</v>
      </c>
      <c r="K21" s="5"/>
      <c r="L21" s="5"/>
      <c r="M21" s="92"/>
      <c r="N21" s="70"/>
      <c r="O21" s="5"/>
    </row>
    <row r="22" spans="1:15" ht="6" customHeight="1" thickBot="1">
      <c r="A22" s="71"/>
      <c r="B22" s="93"/>
      <c r="C22" s="7"/>
      <c r="D22" s="10"/>
      <c r="E22" s="1"/>
      <c r="F22" s="1"/>
      <c r="G22" s="1"/>
      <c r="H22" s="1"/>
      <c r="I22" s="4"/>
      <c r="J22" s="8"/>
      <c r="K22" s="8"/>
      <c r="L22" s="8"/>
      <c r="M22" s="86"/>
      <c r="N22" s="75"/>
      <c r="O22" s="8"/>
    </row>
    <row r="23" spans="1:15" s="13" customFormat="1" ht="30.75" customHeight="1" thickBot="1">
      <c r="A23" s="64"/>
      <c r="B23" s="9" t="s">
        <v>38</v>
      </c>
      <c r="C23" s="14" t="s">
        <v>34</v>
      </c>
      <c r="D23" s="12"/>
      <c r="E23" s="147">
        <f>'AE-Rechner mehrfach'!E26*(SUM($G12:$G14))*'AE-Rechner mehrfach'!E22</f>
        <v>0</v>
      </c>
      <c r="F23" s="147">
        <f>'AE-Rechner mehrfach'!F26*(SUM($G12:$G14))*'AE-Rechner mehrfach'!F22</f>
        <v>0</v>
      </c>
      <c r="G23" s="147">
        <f>'AE-Rechner mehrfach'!G26*(SUM($G12:$G14))*'AE-Rechner mehrfach'!G22</f>
        <v>0</v>
      </c>
      <c r="H23" s="147">
        <f>'AE-Rechner mehrfach'!H26*(SUM($G12:$G14))*'AE-Rechner mehrfach'!H22</f>
        <v>0</v>
      </c>
      <c r="I23" s="139" t="s">
        <v>31</v>
      </c>
      <c r="J23" s="153">
        <f>SUM(E23:H23)</f>
        <v>0</v>
      </c>
      <c r="K23" s="5"/>
      <c r="L23" s="5"/>
      <c r="M23" s="92"/>
      <c r="N23" s="70"/>
      <c r="O23" s="5"/>
    </row>
    <row r="24" spans="1:15" ht="6" customHeight="1" thickBot="1">
      <c r="A24" s="71"/>
      <c r="B24" s="93"/>
      <c r="C24" s="7"/>
      <c r="D24" s="10"/>
      <c r="E24" s="1"/>
      <c r="F24" s="1"/>
      <c r="G24" s="1"/>
      <c r="H24" s="1"/>
      <c r="I24" s="4"/>
      <c r="J24" s="8"/>
      <c r="K24" s="8"/>
      <c r="L24" s="8"/>
      <c r="M24" s="86"/>
      <c r="N24" s="75"/>
      <c r="O24" s="8"/>
    </row>
    <row r="25" spans="1:15" s="13" customFormat="1" ht="30.75" customHeight="1" thickBot="1">
      <c r="A25" s="64"/>
      <c r="B25" s="9" t="s">
        <v>39</v>
      </c>
      <c r="C25" s="14" t="s">
        <v>35</v>
      </c>
      <c r="D25" s="12"/>
      <c r="E25" s="150">
        <f>'AE-Rechner mehrfach'!E28*(SUM($H12:$H14))*'AE-Rechner mehrfach'!E22</f>
        <v>0</v>
      </c>
      <c r="F25" s="150">
        <f>'AE-Rechner mehrfach'!F28*(SUM($H12:$H14))*'AE-Rechner mehrfach'!F22</f>
        <v>0</v>
      </c>
      <c r="G25" s="150">
        <f>'AE-Rechner mehrfach'!G28*(SUM($H12:$H14))*'AE-Rechner mehrfach'!G22</f>
        <v>0</v>
      </c>
      <c r="H25" s="150">
        <f>'AE-Rechner mehrfach'!H28*(SUM($H12:$H14))*'AE-Rechner mehrfach'!H22</f>
        <v>0</v>
      </c>
      <c r="I25" s="139" t="s">
        <v>31</v>
      </c>
      <c r="J25" s="154">
        <f>SUM(E25:H25)</f>
        <v>0</v>
      </c>
      <c r="K25" s="5"/>
      <c r="L25" s="5"/>
      <c r="M25" s="92"/>
      <c r="N25" s="70"/>
      <c r="O25" s="5"/>
    </row>
    <row r="26" spans="1:15" ht="6" customHeight="1">
      <c r="A26" s="71"/>
      <c r="B26" s="6"/>
      <c r="C26" s="1"/>
      <c r="D26" s="1"/>
      <c r="E26" s="1"/>
      <c r="F26" s="1"/>
      <c r="G26" s="1"/>
      <c r="H26" s="1"/>
      <c r="I26" s="4"/>
      <c r="J26" s="8"/>
      <c r="K26" s="8"/>
      <c r="L26" s="8"/>
      <c r="M26" s="86"/>
      <c r="N26" s="75"/>
      <c r="O26" s="8"/>
    </row>
    <row r="27" spans="1:15" ht="15" customHeight="1" thickBot="1">
      <c r="A27" s="71"/>
      <c r="B27" s="110" t="s">
        <v>32</v>
      </c>
      <c r="C27" s="56">
        <f>C8</f>
        <v>0</v>
      </c>
      <c r="D27" s="111"/>
      <c r="E27" s="111"/>
      <c r="F27" s="111"/>
      <c r="G27" s="111"/>
      <c r="H27" s="111"/>
      <c r="I27" s="111"/>
      <c r="J27" s="111"/>
      <c r="K27" s="112"/>
      <c r="L27" s="112"/>
      <c r="M27" s="86"/>
      <c r="N27" s="75"/>
      <c r="O27" s="8"/>
    </row>
    <row r="28" spans="1:15" ht="18" customHeight="1" thickBot="1">
      <c r="A28" s="71"/>
      <c r="B28" s="110" t="s">
        <v>6</v>
      </c>
      <c r="C28" s="111"/>
      <c r="D28" s="111"/>
      <c r="E28" s="111"/>
      <c r="F28" s="111"/>
      <c r="G28" s="111"/>
      <c r="H28" s="165" t="s">
        <v>45</v>
      </c>
      <c r="I28" s="113" t="s">
        <v>23</v>
      </c>
      <c r="J28" s="55">
        <f>J19+J21+J23+J25</f>
        <v>0</v>
      </c>
      <c r="K28" s="114"/>
      <c r="L28" s="114"/>
      <c r="M28" s="86"/>
      <c r="N28" s="75"/>
      <c r="O28" s="8"/>
    </row>
    <row r="29" spans="1:15" ht="18" customHeight="1">
      <c r="A29" s="71"/>
      <c r="B29" s="296" t="s">
        <v>7</v>
      </c>
      <c r="C29" s="297"/>
      <c r="D29" s="111"/>
      <c r="E29" s="111"/>
      <c r="F29" s="111"/>
      <c r="G29" s="111"/>
      <c r="H29" s="112"/>
      <c r="I29" s="113"/>
      <c r="J29" s="115"/>
      <c r="K29" s="114"/>
      <c r="L29" s="114"/>
      <c r="M29" s="86"/>
      <c r="N29" s="75"/>
      <c r="O29" s="8"/>
    </row>
    <row r="30" spans="1:15" ht="18" customHeight="1" thickBot="1">
      <c r="A30" s="71"/>
      <c r="B30" s="116" t="s">
        <v>8</v>
      </c>
      <c r="C30" s="117">
        <f>'AE-Rechner mehrfach'!I4</f>
        <v>2027</v>
      </c>
      <c r="D30" s="111"/>
      <c r="E30" s="111"/>
      <c r="F30" s="111"/>
      <c r="G30" s="111"/>
      <c r="H30" s="112"/>
      <c r="I30" s="113"/>
      <c r="J30" s="115"/>
      <c r="K30" s="114"/>
      <c r="L30" s="114"/>
      <c r="M30" s="86"/>
      <c r="N30" s="75"/>
      <c r="O30" s="8"/>
    </row>
    <row r="31" spans="1:15" ht="18" customHeight="1" thickBot="1">
      <c r="A31" s="71"/>
      <c r="B31" s="116"/>
      <c r="C31" s="117"/>
      <c r="D31" s="111"/>
      <c r="E31" s="111"/>
      <c r="F31" s="111"/>
      <c r="G31" s="111"/>
      <c r="H31" s="164" t="s">
        <v>46</v>
      </c>
      <c r="I31" s="113" t="s">
        <v>23</v>
      </c>
      <c r="J31" s="55">
        <f>SUM(E43:H45)*M39</f>
        <v>0</v>
      </c>
      <c r="K31" s="114"/>
      <c r="L31" s="114"/>
      <c r="M31" s="86"/>
      <c r="N31" s="75"/>
      <c r="O31" s="8"/>
    </row>
    <row r="32" spans="1:15" ht="6" customHeight="1" thickBot="1">
      <c r="A32" s="118"/>
      <c r="B32" s="119"/>
      <c r="C32" s="120"/>
      <c r="D32" s="120"/>
      <c r="E32" s="120"/>
      <c r="F32" s="120"/>
      <c r="G32" s="120"/>
      <c r="H32" s="120"/>
      <c r="I32" s="121"/>
      <c r="J32" s="122"/>
      <c r="K32" s="122"/>
      <c r="L32" s="122"/>
      <c r="M32" s="122"/>
      <c r="N32" s="123"/>
      <c r="O32" s="8"/>
    </row>
    <row r="33" spans="3:13" ht="12" customHeight="1" thickTop="1">
      <c r="E33" s="282" t="s">
        <v>9</v>
      </c>
      <c r="F33" s="289"/>
      <c r="G33" s="289"/>
      <c r="H33" s="290"/>
    </row>
    <row r="34" spans="3:13" ht="12" customHeight="1">
      <c r="E34" s="216"/>
      <c r="F34" s="216"/>
      <c r="G34" s="216"/>
      <c r="H34" s="217"/>
    </row>
    <row r="35" spans="3:13" ht="12" customHeight="1" thickBot="1">
      <c r="E35" s="218"/>
      <c r="F35" s="218"/>
      <c r="G35" s="218"/>
      <c r="H35" s="219"/>
    </row>
    <row r="36" spans="3:13" ht="12" customHeight="1" thickBot="1">
      <c r="E36" s="166">
        <f>'AE-Rechner mehrfach'!E35</f>
        <v>0</v>
      </c>
      <c r="F36" s="166">
        <f>'AE-Rechner mehrfach'!F35</f>
        <v>0</v>
      </c>
      <c r="G36" s="166">
        <f>'AE-Rechner mehrfach'!G35</f>
        <v>0</v>
      </c>
      <c r="H36" s="166">
        <f>'AE-Rechner mehrfach'!H35</f>
        <v>0</v>
      </c>
      <c r="I36" s="125">
        <f>SUM(E36:H36)</f>
        <v>0</v>
      </c>
      <c r="J36" s="189" t="s">
        <v>47</v>
      </c>
    </row>
    <row r="37" spans="3:13" ht="12" customHeight="1" thickBot="1">
      <c r="E37" s="166">
        <f>'AE-Rechner mehrfach'!E36</f>
        <v>0</v>
      </c>
      <c r="F37" s="166">
        <f>'AE-Rechner mehrfach'!F36</f>
        <v>0</v>
      </c>
      <c r="G37" s="166">
        <f>'AE-Rechner mehrfach'!G36</f>
        <v>0</v>
      </c>
      <c r="H37" s="166">
        <f>'AE-Rechner mehrfach'!H36</f>
        <v>0</v>
      </c>
      <c r="I37" s="125">
        <f>SUM(E37:H37)</f>
        <v>0</v>
      </c>
      <c r="J37" s="194" t="s">
        <v>19</v>
      </c>
      <c r="K37" s="195"/>
      <c r="L37" s="195"/>
      <c r="M37" s="203"/>
    </row>
    <row r="38" spans="3:13" ht="12" customHeight="1" thickBot="1">
      <c r="E38" s="166">
        <f>'AE-Rechner mehrfach'!E37</f>
        <v>0</v>
      </c>
      <c r="F38" s="166">
        <f>'AE-Rechner mehrfach'!F37</f>
        <v>0</v>
      </c>
      <c r="G38" s="166">
        <f>'AE-Rechner mehrfach'!G37</f>
        <v>0</v>
      </c>
      <c r="H38" s="166">
        <f>'AE-Rechner mehrfach'!H37</f>
        <v>0</v>
      </c>
      <c r="I38" s="125">
        <f>SUM(E38:H38)</f>
        <v>0</v>
      </c>
      <c r="J38" s="196" t="s">
        <v>25</v>
      </c>
      <c r="M38" s="204"/>
    </row>
    <row r="39" spans="3:13" ht="14.4" thickBot="1">
      <c r="E39" s="182">
        <f>'AE-Rechner mehrfach'!E38</f>
        <v>0</v>
      </c>
      <c r="F39" s="182">
        <f>'AE-Rechner mehrfach'!F38</f>
        <v>0</v>
      </c>
      <c r="G39" s="182">
        <f>'AE-Rechner mehrfach'!G38</f>
        <v>0</v>
      </c>
      <c r="H39" s="182">
        <f>'AE-Rechner mehrfach'!H38</f>
        <v>0</v>
      </c>
      <c r="I39" s="125">
        <f>SUM(E39:H39)</f>
        <v>0</v>
      </c>
      <c r="J39" s="197" t="s">
        <v>26</v>
      </c>
      <c r="K39" s="198"/>
      <c r="L39" s="198"/>
      <c r="M39" s="202">
        <f>IF(I37+I38+I39&gt;0,1,0)</f>
        <v>0</v>
      </c>
    </row>
    <row r="40" spans="3:13" ht="15" thickTop="1" thickBot="1">
      <c r="C40" s="188" t="s">
        <v>0</v>
      </c>
      <c r="D40" s="185"/>
      <c r="E40" s="186">
        <f>IF('AE-Rechner mehrfach'!E22&gt;0,1,0)</f>
        <v>0</v>
      </c>
      <c r="F40" s="186">
        <f>IF('AE-Rechner mehrfach'!F22&gt;0,1,0)</f>
        <v>0</v>
      </c>
      <c r="G40" s="186">
        <f>IF('AE-Rechner mehrfach'!G22&gt;0,1,0)</f>
        <v>0</v>
      </c>
      <c r="H40" s="187">
        <f>IF('AE-Rechner mehrfach'!H22&gt;0,1,0)</f>
        <v>0</v>
      </c>
    </row>
    <row r="41" spans="3:13" ht="14.4" thickTop="1">
      <c r="E41" s="155" t="s">
        <v>17</v>
      </c>
      <c r="F41" s="155"/>
      <c r="G41" s="42"/>
      <c r="H41" s="7"/>
      <c r="I41" s="216">
        <v>2010</v>
      </c>
      <c r="J41" s="216">
        <v>2011</v>
      </c>
      <c r="K41" s="50">
        <v>2011</v>
      </c>
      <c r="L41" s="51">
        <v>2012</v>
      </c>
    </row>
    <row r="42" spans="3:13" ht="14.4" thickBot="1">
      <c r="E42" s="143" t="s">
        <v>27</v>
      </c>
      <c r="F42" s="145" t="s">
        <v>28</v>
      </c>
      <c r="G42" s="148" t="s">
        <v>29</v>
      </c>
      <c r="H42" s="151" t="s">
        <v>30</v>
      </c>
      <c r="I42" s="218">
        <v>2011</v>
      </c>
      <c r="J42" s="218">
        <v>2012</v>
      </c>
      <c r="K42" s="52">
        <v>2012</v>
      </c>
      <c r="L42" s="53">
        <v>2013</v>
      </c>
    </row>
    <row r="43" spans="3:13" ht="14.4" thickBot="1">
      <c r="E43" s="144">
        <f>$C$6*$I43*E48*SUM($E$40:$H$40)</f>
        <v>0</v>
      </c>
      <c r="F43" s="146">
        <f>C$6*I43*(F48*(E$51*E$52+F$52*F$51+G$52*G$51+H$52*H$51))</f>
        <v>0</v>
      </c>
      <c r="G43" s="149">
        <f>C$6*I43*(G48*(E$51*E$53+F$53*F$51+G$53*G$51+H$53*H$51))</f>
        <v>0</v>
      </c>
      <c r="H43" s="152">
        <f>C$6*I43*(H48*(E$51*E$54+F$54*F$51+G$54*G$51+H$54*H$51))</f>
        <v>0</v>
      </c>
      <c r="I43" s="137">
        <f>IF(I38+I39&gt;0,0,1)*C6</f>
        <v>0</v>
      </c>
      <c r="J43" s="190" t="s">
        <v>19</v>
      </c>
    </row>
    <row r="44" spans="3:13" ht="14.4" thickBot="1">
      <c r="E44" s="144">
        <f>$C$6*$I44*E49*SUM($E$40:$H$40)</f>
        <v>0</v>
      </c>
      <c r="F44" s="146">
        <f>C$6*I44*(F49*(E$51*E$52+F$52*F$51+G$52*G$51+H$52*H$51))</f>
        <v>0</v>
      </c>
      <c r="G44" s="149">
        <f>C$6*I44*(G49*(E$51*E$53+F$53*F$51+G$53*G$51+H$53*H$51))</f>
        <v>0</v>
      </c>
      <c r="H44" s="152">
        <f>C$6*I44*(H49*(E$51*E$54+F$54*F$51+G$54*G$51+H$54*H$51))</f>
        <v>0</v>
      </c>
      <c r="I44" s="137">
        <f>IF(I39&gt;0,0,(IF(I38&gt;0,1,0)))*C6</f>
        <v>0</v>
      </c>
      <c r="J44" s="190" t="s">
        <v>25</v>
      </c>
    </row>
    <row r="45" spans="3:13" ht="14.4" thickBot="1">
      <c r="E45" s="144">
        <f>$C$6*$I45*E50*SUM($E$40:$H$40)</f>
        <v>0</v>
      </c>
      <c r="F45" s="146">
        <f>C$6*I45*(F50*(E$51*E$52+F$52*F$51+G$52*G$51+H$52*H$51))</f>
        <v>0</v>
      </c>
      <c r="G45" s="149">
        <f>C$6*I45*(G50*(E$51*E$53+F$53*F$51+G$53*G$51+H$53*H$51))</f>
        <v>0</v>
      </c>
      <c r="H45" s="152">
        <f>C$6*I45*(H50*(E$51*E$54+F$54*F$51+G$54*G$51+H$54*H$51))</f>
        <v>0</v>
      </c>
      <c r="I45" s="137">
        <f>IF(I39&gt;0,1,0)*C6</f>
        <v>0</v>
      </c>
      <c r="J45" s="190" t="s">
        <v>26</v>
      </c>
    </row>
    <row r="46" spans="3:13" ht="5.0999999999999996" customHeight="1"/>
    <row r="47" spans="3:13" ht="23.1" customHeight="1" thickBot="1">
      <c r="E47" s="21" t="s">
        <v>22</v>
      </c>
      <c r="F47" s="22" t="s">
        <v>49</v>
      </c>
      <c r="G47" s="23" t="s">
        <v>50</v>
      </c>
      <c r="H47" s="24" t="s">
        <v>51</v>
      </c>
    </row>
    <row r="48" spans="3:13" ht="12.9" customHeight="1">
      <c r="C48" s="184" t="s">
        <v>19</v>
      </c>
      <c r="E48" s="26">
        <f>TarifeAb1213!B4</f>
        <v>100</v>
      </c>
      <c r="F48" s="27">
        <f>TarifeAb1213!C4</f>
        <v>100</v>
      </c>
      <c r="G48" s="28">
        <f>TarifeAb1213!D4</f>
        <v>100</v>
      </c>
      <c r="H48" s="29">
        <f>TarifeAb1213!E4</f>
        <v>200</v>
      </c>
    </row>
    <row r="49" spans="3:9" ht="12.9" customHeight="1">
      <c r="C49" s="184" t="s">
        <v>25</v>
      </c>
      <c r="E49" s="31">
        <f>TarifeAb1213!B5</f>
        <v>150</v>
      </c>
      <c r="F49" s="32">
        <f>TarifeAb1213!C5</f>
        <v>125</v>
      </c>
      <c r="G49" s="33">
        <f>TarifeAb1213!D5</f>
        <v>150</v>
      </c>
      <c r="H49" s="34">
        <f>TarifeAb1213!E5</f>
        <v>300</v>
      </c>
    </row>
    <row r="50" spans="3:9" ht="12.9" customHeight="1" thickBot="1">
      <c r="C50" s="184" t="s">
        <v>26</v>
      </c>
      <c r="E50" s="36">
        <f>TarifeAb1213!B6</f>
        <v>250</v>
      </c>
      <c r="F50" s="37">
        <f>TarifeAb1213!C6</f>
        <v>200</v>
      </c>
      <c r="G50" s="38">
        <f>TarifeAb1213!D6</f>
        <v>250</v>
      </c>
      <c r="H50" s="39">
        <f>TarifeAb1213!E6</f>
        <v>500</v>
      </c>
    </row>
    <row r="51" spans="3:9" ht="14.4" thickBot="1">
      <c r="E51" s="107">
        <f>'AE-Rechner mehrfach'!E22</f>
        <v>0</v>
      </c>
      <c r="F51" s="107">
        <f>'AE-Rechner mehrfach'!F22</f>
        <v>0</v>
      </c>
      <c r="G51" s="107">
        <f>'AE-Rechner mehrfach'!G22</f>
        <v>0</v>
      </c>
      <c r="H51" s="107">
        <f>'AE-Rechner mehrfach'!H22</f>
        <v>0</v>
      </c>
      <c r="I51" s="125" t="s">
        <v>1</v>
      </c>
    </row>
    <row r="52" spans="3:9" ht="14.4" thickBot="1">
      <c r="E52" s="15">
        <f>'AE-Rechner mehrfach'!E24</f>
        <v>0</v>
      </c>
      <c r="F52" s="15">
        <f>'AE-Rechner mehrfach'!F24</f>
        <v>0</v>
      </c>
      <c r="G52" s="15">
        <f>'AE-Rechner mehrfach'!G24</f>
        <v>0</v>
      </c>
      <c r="H52" s="15">
        <f>'AE-Rechner mehrfach'!H24</f>
        <v>0</v>
      </c>
      <c r="I52" s="125" t="s">
        <v>2</v>
      </c>
    </row>
    <row r="53" spans="3:9" ht="14.4" thickBot="1">
      <c r="E53" s="15">
        <f>'AE-Rechner mehrfach'!E26</f>
        <v>0</v>
      </c>
      <c r="F53" s="15">
        <f>'AE-Rechner mehrfach'!F26</f>
        <v>0</v>
      </c>
      <c r="G53" s="15">
        <f>'AE-Rechner mehrfach'!G26</f>
        <v>0</v>
      </c>
      <c r="H53" s="15">
        <f>'AE-Rechner mehrfach'!H26</f>
        <v>0</v>
      </c>
      <c r="I53" s="125" t="s">
        <v>3</v>
      </c>
    </row>
    <row r="54" spans="3:9" ht="14.4" thickBot="1">
      <c r="E54" s="15">
        <f>'AE-Rechner mehrfach'!E28</f>
        <v>0</v>
      </c>
      <c r="F54" s="15">
        <f>'AE-Rechner mehrfach'!F28</f>
        <v>0</v>
      </c>
      <c r="G54" s="15">
        <f>'AE-Rechner mehrfach'!G28</f>
        <v>0</v>
      </c>
      <c r="H54" s="15">
        <f>'AE-Rechner mehrfach'!H28</f>
        <v>0</v>
      </c>
      <c r="I54" s="125" t="s">
        <v>4</v>
      </c>
    </row>
  </sheetData>
  <sheetProtection password="CDD0" sheet="1" selectLockedCells="1"/>
  <protectedRanges>
    <protectedRange password="CDD0" sqref="E33:H33 I33:I35 J36:J39 E36:H39" name="sämtlicher Fragetext und Erläuterungstext"/>
  </protectedRanges>
  <mergeCells count="5">
    <mergeCell ref="B12:B14"/>
    <mergeCell ref="B29:C29"/>
    <mergeCell ref="E16:H16"/>
    <mergeCell ref="E33:H33"/>
    <mergeCell ref="E10:H10"/>
  </mergeCells>
  <phoneticPr fontId="2" type="noConversion"/>
  <printOptions horizontalCentered="1" verticalCentered="1"/>
  <pageMargins left="0.39370078740157483" right="0.39370078740157483" top="0.43307086614173229" bottom="0.55118110236220474" header="0.39370078740157483" footer="0.39370078740157483"/>
  <pageSetup paperSize="9" scale="88" orientation="landscape" r:id="rId1"/>
  <headerFooter alignWithMargins="0">
    <oddFooter>&amp;L&amp;8Rechner Ausbildungsentschädigung 2013/2014&amp;R&amp;8Swiss Volley</oddFooter>
  </headerFooter>
  <ignoredErrors>
    <ignoredError sqref="F19:H19 F21:H21 E23:H23 E25:H25 E36:H40 G51:H51 H52 E53:H54 E51:F51 E52:G52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85c39-62c5-4684-8a32-0d78ac605119">
      <Terms xmlns="http://schemas.microsoft.com/office/infopath/2007/PartnerControls"/>
    </lcf76f155ced4ddcb4097134ff3c332f>
    <TaxCatchAll xmlns="fe28f0c0-f8f3-494b-a70d-56e0fddbba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9A696AE55B42449F163771D23B4648" ma:contentTypeVersion="13" ma:contentTypeDescription="Ein neues Dokument erstellen." ma:contentTypeScope="" ma:versionID="67fad7be3ba7ac1a5455d8d7c37b7ac1">
  <xsd:schema xmlns:xsd="http://www.w3.org/2001/XMLSchema" xmlns:xs="http://www.w3.org/2001/XMLSchema" xmlns:p="http://schemas.microsoft.com/office/2006/metadata/properties" xmlns:ns2="dff85c39-62c5-4684-8a32-0d78ac605119" xmlns:ns3="fe28f0c0-f8f3-494b-a70d-56e0fddbba2c" targetNamespace="http://schemas.microsoft.com/office/2006/metadata/properties" ma:root="true" ma:fieldsID="694e8669df438d127ca9bb599758cdd8" ns2:_="" ns3:_="">
    <xsd:import namespace="dff85c39-62c5-4684-8a32-0d78ac605119"/>
    <xsd:import namespace="fe28f0c0-f8f3-494b-a70d-56e0fddbb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85c39-62c5-4684-8a32-0d78ac6051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8f7e8086-cbcb-41d5-af7c-8af2a7739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8f0c0-f8f3-494b-a70d-56e0fddbba2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e50474-a8ef-4558-871f-e40e0c49c4a0}" ma:internalName="TaxCatchAll" ma:showField="CatchAllData" ma:web="fe28f0c0-f8f3-494b-a70d-56e0fddbb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7764BA-1FF9-4CCA-8EA9-93AEA39EC946}">
  <ds:schemaRefs>
    <ds:schemaRef ds:uri="http://schemas.microsoft.com/office/2006/metadata/properties"/>
    <ds:schemaRef ds:uri="http://schemas.microsoft.com/office/infopath/2007/PartnerControls"/>
    <ds:schemaRef ds:uri="dff85c39-62c5-4684-8a32-0d78ac605119"/>
    <ds:schemaRef ds:uri="fe28f0c0-f8f3-494b-a70d-56e0fddbba2c"/>
  </ds:schemaRefs>
</ds:datastoreItem>
</file>

<file path=customXml/itemProps2.xml><?xml version="1.0" encoding="utf-8"?>
<ds:datastoreItem xmlns:ds="http://schemas.openxmlformats.org/officeDocument/2006/customXml" ds:itemID="{205A1236-FBFC-4678-B1D1-77B6C50022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CCA07E-C21E-480F-8C72-D9A086F59A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85c39-62c5-4684-8a32-0d78ac605119"/>
    <ds:schemaRef ds:uri="fe28f0c0-f8f3-494b-a70d-56e0fddbb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AE-Rechner mehrfach</vt:lpstr>
      <vt:lpstr>TarifeAb1213</vt:lpstr>
      <vt:lpstr>Version</vt:lpstr>
      <vt:lpstr>Auswertung</vt:lpstr>
      <vt:lpstr>'AE-Rechner mehrfach'!Druckbereich</vt:lpstr>
      <vt:lpstr>Auswertung!Druckbereich</vt:lpstr>
    </vt:vector>
  </TitlesOfParts>
  <Company>Swiss Volley - NWK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Ausbildungsentschaedigung</dc:title>
  <dc:creator>Daniel Matti</dc:creator>
  <cp:lastModifiedBy>Lara Kipfer</cp:lastModifiedBy>
  <cp:lastPrinted>2013-05-01T12:27:17Z</cp:lastPrinted>
  <dcterms:created xsi:type="dcterms:W3CDTF">2004-03-05T16:37:05Z</dcterms:created>
  <dcterms:modified xsi:type="dcterms:W3CDTF">2026-06-24T11:59:32Z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0x010100CA9A696AE55B42449F163771D23B4648</vt:lpwstr>
  </property>
  <property fmtid="{D5CDD505-2E9C-101B-9397-08002B2CF9AE}" pid="3" name="MediaServiceImageTags">
    <vt:lpwstr/>
  </property>
</Properties>
</file>